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555" windowWidth="15450" windowHeight="10020"/>
  </bookViews>
  <sheets>
    <sheet name="ДЧБ" sheetId="3" r:id="rId1"/>
  </sheets>
  <definedNames>
    <definedName name="APPT" localSheetId="0">ДЧБ!$A$24</definedName>
    <definedName name="FIO" localSheetId="0">ДЧБ!$F$24</definedName>
    <definedName name="SIGN" localSheetId="0">ДЧБ!$A$24:$H$25</definedName>
  </definedNames>
  <calcPr calcId="145621"/>
</workbook>
</file>

<file path=xl/calcChain.xml><?xml version="1.0" encoding="utf-8"?>
<calcChain xmlns="http://schemas.openxmlformats.org/spreadsheetml/2006/main">
  <c r="G225" i="3" l="1"/>
  <c r="F225" i="3"/>
  <c r="G182" i="3"/>
  <c r="G168" i="3"/>
  <c r="G162" i="3"/>
  <c r="G161" i="3" s="1"/>
  <c r="F182" i="3"/>
  <c r="F168" i="3"/>
  <c r="F162" i="3" s="1"/>
  <c r="F161" i="3" s="1"/>
  <c r="F201" i="3"/>
  <c r="E201" i="3"/>
  <c r="G201" i="3"/>
  <c r="G139" i="3"/>
  <c r="F139" i="3"/>
  <c r="E139" i="3"/>
  <c r="G18" i="3"/>
  <c r="G16" i="3" s="1"/>
  <c r="F18" i="3"/>
  <c r="E18" i="3"/>
  <c r="E168" i="3"/>
  <c r="E162" i="3" s="1"/>
  <c r="E216" i="3"/>
  <c r="F216" i="3"/>
  <c r="G43" i="3"/>
  <c r="G103" i="3"/>
  <c r="G216" i="3"/>
  <c r="F43" i="3"/>
  <c r="F103" i="3"/>
  <c r="E43" i="3"/>
  <c r="E103" i="3"/>
  <c r="E16" i="3" l="1"/>
  <c r="F15" i="3"/>
  <c r="F380" i="3" s="1"/>
  <c r="G15" i="3"/>
  <c r="G380" i="3"/>
  <c r="G378" i="3"/>
  <c r="E161" i="3"/>
  <c r="E15" i="3"/>
  <c r="F16" i="3"/>
  <c r="F378" i="3" l="1"/>
  <c r="E378" i="3"/>
  <c r="E380" i="3"/>
</calcChain>
</file>

<file path=xl/sharedStrings.xml><?xml version="1.0" encoding="utf-8"?>
<sst xmlns="http://schemas.openxmlformats.org/spreadsheetml/2006/main" count="1443" uniqueCount="535">
  <si>
    <t>Субсидии бюджетам городских округов на комплектование документальных фондов муниципальных библиотек в РК</t>
  </si>
  <si>
    <t>947</t>
  </si>
  <si>
    <t>Субвенции на реализацию МОО основных общеобразовательных программ</t>
  </si>
  <si>
    <t>Субвенции на реализацию МОО муниципальными дошкольными организациями в РК образовательных программ</t>
  </si>
  <si>
    <t>Субсидии бюджетам городских округов на внедрение в муниципальных учреждениях культуры в РК информационных технологий в рамках реализации концепции информатизации сферы культуры в РК</t>
  </si>
  <si>
    <t>950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</si>
  <si>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</si>
  <si>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2.02.03.00.0.00.0.000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</si>
  <si>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</si>
  <si>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</si>
  <si>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</si>
  <si>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</si>
  <si>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</si>
  <si>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370</t>
  </si>
  <si>
    <t>Субвенции бюджетам субъектов РФ и МО на составление (изменение) списков кандидатов в присяжные заседатели Федеральных судов общей юрисдикции в РФ (ФБ)</t>
  </si>
  <si>
    <t>2.02.03.02.1.00.0.000</t>
  </si>
  <si>
    <t>Субвенции бюджетам муниципальных образований на ежемесячное денежное вознаграждение за классное руководство</t>
  </si>
  <si>
    <t>2.02.03.02.1.04.0.000</t>
  </si>
  <si>
    <t>Субвенции бюджетам городских округов на ежемесячное денежное вознаграждение за классное руководство</t>
  </si>
  <si>
    <t>051</t>
  </si>
  <si>
    <t>Субвенции бюджетам субъектов РФ и МО на ежемесячное денежное вознаграждение за классное руководство (ФБ)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</si>
  <si>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</si>
  <si>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</si>
  <si>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</si>
  <si>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</si>
  <si>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923</t>
  </si>
  <si>
    <t>Субвенции бюджетам городских округов на осуществление переданных государственных полномочий РК в области государственной  поддержки граждан РФ, имеющих право на получение субсидий на приобретение или строительство жилья, в соответствии с Законом РК от 06.10.2005 г. №103-РЗ "О наделении органов местного самоуправления в РК отдельными государственными полномочиями в области гос. поддержки граждан РФ, имеющих право на получение субсидий на приобретение или строительство жилья"</t>
  </si>
  <si>
    <t>925</t>
  </si>
  <si>
    <t>Субвенции бюджетам городских округов на организацию оказания медицинской помощи в соответствии с территориальной программой государтсвенных гарантий оказания гражданам РФ бесплатной медицинской посмощи на территории РК</t>
  </si>
  <si>
    <t>933</t>
  </si>
  <si>
    <t>Субвенции бюджетам городских округов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12.01.1995 г. № 5-ФЗ "О ветеранах" и от 24.11.1995 г. № 181-ФЗ "О социальной защите инвалидов в РФ"</t>
  </si>
  <si>
    <t>938</t>
  </si>
  <si>
    <t>Субвенции бюджетам городских округов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</si>
  <si>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>942</t>
  </si>
  <si>
    <t>Субвенции бюджетам городских округов на строительство, приобретение, реконструкцию, ремонт жилых помещений для обеспечения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фонда, предоставляемыми по договорам социального найма</t>
  </si>
  <si>
    <t>2.02.03.02.9.00.0.000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</si>
  <si>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</si>
  <si>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2.02.03.02.9.04.0.000</t>
  </si>
  <si>
    <t xml:space="preserve">1.03.00.00.0.00.0.000 </t>
  </si>
  <si>
    <t>Налог на доходы физических лиц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</si>
  <si>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</si>
  <si>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935</t>
  </si>
  <si>
    <t>2.02.03.05.5.00.0.000</t>
  </si>
  <si>
    <t>Субвенции бюджетам муниципальных образований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</si>
  <si>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2.02.03.05.5.04.0.000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</si>
  <si>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</si>
  <si>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100</t>
  </si>
  <si>
    <t>Субсидии бюджетам субъектов РФ и МО на денежные выплаты медицинскому персоналу ФАП, врачам, фельдшерам и  медицинским сестрам скорой медицинской помощи (ФБ)</t>
  </si>
  <si>
    <t>2.02.03.07.0.00.0.000</t>
  </si>
  <si>
    <t>Субвенции бюджетам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</si>
  <si>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2.02.03.07.0.04.0.000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</si>
  <si>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</si>
  <si>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200</t>
  </si>
  <si>
    <t>Субвенции бюджетам субъектов РФ и МО на обеспечение жильем отдельных категорий граждан, установленных ФЗ от 12.01.1995 г. № 5-ФЗ "О ветеранах" и от 24.11.1995 г. № 181-ФЗ "О социальной защите инвалидов в РФ" (ФБ)</t>
  </si>
  <si>
    <t>2.02.03.99.9.00.0.000</t>
  </si>
  <si>
    <t>Прочие субвенции</t>
  </si>
  <si>
    <t>2.02.03.99.9.04.0.000</t>
  </si>
  <si>
    <t>Прочие субвенции бюджетам городских округов</t>
  </si>
  <si>
    <t>922</t>
  </si>
  <si>
    <t>Субвенции бюджетам городских округов на реализацию муниципальными образовательными учреждениями в РК основных общеобразовательных программ</t>
  </si>
  <si>
    <t>2.02.04.00.0.00.0.000</t>
  </si>
  <si>
    <t>Иные межбюджетные трансферты</t>
  </si>
  <si>
    <t>2.02.04.00.7.00.0.000</t>
  </si>
  <si>
    <t>Межбюджетные трансферты, передаваемые бюджетам на реализацию программ местного развития и обеспечение занятости для шахтерских городов и поселков</t>
  </si>
  <si>
    <t>2.02.04.00.7.04.0.000</t>
  </si>
  <si>
    <t>Межбюджетные трансферты, передаваемые бюджетам городских округов на реализацию программ местного развития и обеспечение занятости для шахтерских городов и поселков</t>
  </si>
  <si>
    <t>395</t>
  </si>
  <si>
    <t>Иные межбюджетные трансферты на реализацию программ местного развития и обеспечение занятости для шахтерских городов и поселков (ФБ)</t>
  </si>
  <si>
    <t>2.02.04.02.5.00.0.000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</si>
  <si>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</si>
  <si>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2.02.04.02.5.04.0.000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</si>
  <si>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</si>
  <si>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090</t>
  </si>
  <si>
    <t>Иные межбюджетные трансферты на комплектование книжных фондов библиотек муниципальных образований (ФБ)</t>
  </si>
  <si>
    <t>2.02.04.99.9.00.0.000</t>
  </si>
  <si>
    <t>Прочие межбюджетные трансферты, передаваемые бюджетам</t>
  </si>
  <si>
    <t>2.02.04.99.9.04.0.000</t>
  </si>
  <si>
    <t>Прочие межбюджетные трансферты, передаваемые бюджетам городских округов</t>
  </si>
  <si>
    <t>931</t>
  </si>
  <si>
    <t>Иные межбюджетные трансферты на проведение мероприятий по организации питания обучающихся 1-4 классов в муниципальных образовательных учреждениях Республики Коми</t>
  </si>
  <si>
    <t>2.18.00.00.0.00.0.000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</si>
  <si>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</si>
  <si>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2.18.04.00.0.04.0.000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</si>
  <si>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</si>
  <si>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2.18.04.01.0.04.0.000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</si>
  <si>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</si>
  <si>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2.19.00.00.0.00.0.000</t>
  </si>
  <si>
    <t>ВОЗВРАТ ОСТАТКОВ СУБСИДИЙ, СУБВЕНЦИЙ И ИНЫХ МЕЖБЮДЖЕТНЫХ ТРАНСФЕРТОВ, ИМЕЮЩИХ ЦЕЛЕВОЕ НАЗНАЧЕНИЕ, ПРОШЛЫХ ЛЕТ</t>
  </si>
  <si>
    <t>2.19.04.00.0.04.0.000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</si>
  <si>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</si>
  <si>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396</t>
  </si>
  <si>
    <t>Возврат межбюджетных трансфертов на реализацию программ местного развития и обеспечения занятости для шахтерских городов и поселков прошлых лет (остатки 2010-2011 гг.)</t>
  </si>
  <si>
    <t>951</t>
  </si>
  <si>
    <t>Возврат денежных средств в бюджет РК по Акту проверки целевого использования средств субсидий  на содержание автомобильных дорог общего пользования местного значения</t>
  </si>
  <si>
    <t>1.11.03.04.0.04.0.000</t>
  </si>
  <si>
    <t>Проценты, полученные от предоставления бюджетных кредитов внутри страны за счет средств бюджетов городских округов</t>
  </si>
  <si>
    <t/>
  </si>
  <si>
    <t>на 19.10.2012 г.</t>
  </si>
  <si>
    <t>Дата печати: 18.10.2012</t>
  </si>
  <si>
    <t>КВФО: 1</t>
  </si>
  <si>
    <t>Единица измерения тыс. руб.</t>
  </si>
  <si>
    <t>КВД</t>
  </si>
  <si>
    <t>Наименование КВД</t>
  </si>
  <si>
    <t>Доп. КД</t>
  </si>
  <si>
    <t>Наименование Доп. КД</t>
  </si>
  <si>
    <t>1.00.00.00.0.00.0.000</t>
  </si>
  <si>
    <t>НАЛОГОВЫЕ И НЕНАЛОГОВЫЕ ДОХОДЫ</t>
  </si>
  <si>
    <t>1.01.00.00.0.00.0.000</t>
  </si>
  <si>
    <t>НАЛОГИ НА ПРИБЫЛЬ, ДОХОДЫ</t>
  </si>
  <si>
    <t>1.01.02.00.0.01.0.000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</si>
  <si>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</si>
  <si>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</si>
  <si>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1.01.02.01.0.01.1.000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</si>
  <si>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платежа)</t>
  </si>
  <si>
    <t>000</t>
  </si>
  <si>
    <t>НЕ УКАЗАНО</t>
  </si>
  <si>
    <t>1.01.02.01.0.01.2.000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</si>
  <si>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(пени, проценты)</t>
  </si>
  <si>
    <t>1.01.02.01.0.01.3.000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</si>
  <si>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(взыскания)</t>
  </si>
  <si>
    <t>1.01.02.01.0.01.4.000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</si>
  <si>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</si>
  <si>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</si>
  <si>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</si>
  <si>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1.01.02.02.0.01.1.000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</si>
  <si>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платежа)</t>
  </si>
  <si>
    <t>1.01.02.02.0.01.2.000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</si>
  <si>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(пени, проценты)</t>
  </si>
  <si>
    <t>1.01.02.02.0.01.3.000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</si>
  <si>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(взыскания)</t>
  </si>
  <si>
    <t>1.01.02.03.0.01.0.000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</si>
  <si>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</si>
  <si>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1.01.02.03.0.01.1.000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</si>
  <si>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платежа)</t>
  </si>
  <si>
    <t>1.01.02.03.0.01.2.000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</si>
  <si>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(пени, проценты)</t>
  </si>
  <si>
    <t>1.01.02.03.0.01.3.000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</si>
  <si>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</si>
  <si>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1.05.00.00.0.00.0.000</t>
  </si>
  <si>
    <t>НАЛОГИ НА СОВОКУПНЫЙ ДОХОД</t>
  </si>
  <si>
    <t>1.05.01.00.0.00.0.000</t>
  </si>
  <si>
    <t>Налог, взимаемый в связи с применением упрощенной системы налогообложения</t>
  </si>
  <si>
    <t>1.05.01.01.0.01.0.000</t>
  </si>
  <si>
    <t>Налог, взимаемый с налогоплательщиков, выбравших в качестве объекта налогообложения доходы</t>
  </si>
  <si>
    <t>1.05.01.01.1.01.0.000</t>
  </si>
  <si>
    <t>1.05.01.01.1.01.1.000</t>
  </si>
  <si>
    <t>Налог, взимаемый с налогоплательщиков, выбравших в качестве объекта налогообложения доходы (сумма платежа)</t>
  </si>
  <si>
    <t>1.05.01.01.1.01.2.000</t>
  </si>
  <si>
    <t>Налог, взимаемый с налогоплательщиков, выбравших в качестве объекта налогообложения доходы (пени, проценты)</t>
  </si>
  <si>
    <t>1.05.01.01.1.01.3.000</t>
  </si>
  <si>
    <t>Налог, взимаемый с налогоплательщиков, выбравших в качестве объекта налогообложения доходы (взыскания)</t>
  </si>
  <si>
    <t>1.05.01.01.2.01.0.000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</si>
  <si>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</si>
  <si>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1.05.01.01.2.01.1.000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</si>
  <si>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платежа)</t>
  </si>
  <si>
    <t>1.05.01.01.2.01.2.000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</si>
  <si>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(пени, проценты)</t>
  </si>
  <si>
    <t>1.05.01.01.2.01.3.000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</si>
  <si>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(взыскания)</t>
  </si>
  <si>
    <t>1.05.01.02.0.01.0.000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</si>
  <si>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</si>
  <si>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1.05.01.02.1.01.0.000</t>
  </si>
  <si>
    <t>1.05.01.02.1.01.1.000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</si>
  <si>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платежа)</t>
  </si>
  <si>
    <t>1.05.01.02.1.01.2.000</t>
  </si>
  <si>
    <t>Налог, взимаемый с налогоплательщиков, выбравших в качестве объекта налогообложения доходы, уменьшенные на величину расходов (пени, проценты)</t>
  </si>
  <si>
    <t>1.05.01.02.1.01.3.000</t>
  </si>
  <si>
    <t>Налог, взимаемый с налогоплательщиков, выбравших в качестве объекта налогообложения доходы, уменьшенные на величину расходов (взыскания)</t>
  </si>
  <si>
    <t>1.05.01.02.2.01.0.000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</si>
  <si>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</si>
  <si>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1.05.01.02.2.01.1.000</t>
  </si>
  <si>
    <t>1.08.07.17.3.01.0.000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</si>
  <si>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</si>
  <si>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платежа)</t>
  </si>
  <si>
    <t>1.05.01.02.2.01.2.000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</si>
  <si>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(пени, проценты)</t>
  </si>
  <si>
    <t>1.05.01.02.2.01.3.000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</si>
  <si>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(взыскания)</t>
  </si>
  <si>
    <t>1.05.01.04.0.02.0.000</t>
  </si>
  <si>
    <t>Налог, взимаемый в виде стоимости патента в связи с применением упрощенной системы налогообложения</t>
  </si>
  <si>
    <t>1.05.01.04.1.02.0.000</t>
  </si>
  <si>
    <t>1.05.01.04.1.02.1.000</t>
  </si>
  <si>
    <t>Налог, взимаемый в виде стоимости патента в связи с применением упрощенной системы налогообложения (сумма платежа)</t>
  </si>
  <si>
    <t>1.05.01.04.1.02.2.000</t>
  </si>
  <si>
    <t>Налог, взимаемый в виде стоимости патента в связи с применением упрощенной системы налогообложения (пени, проценты)</t>
  </si>
  <si>
    <t>1.05.02.00.0.02.0.000</t>
  </si>
  <si>
    <t>Единый налог на вмененный доход для отдельных видов деятельности</t>
  </si>
  <si>
    <t>1.05.02.01.0.02.0.000</t>
  </si>
  <si>
    <t>1.05.02.01.0.02.1.000</t>
  </si>
  <si>
    <t>Единый налог на вмененный доход для отдельных видов деятельности (сумма платежа)</t>
  </si>
  <si>
    <t>1.05.02.01.0.02.2.000</t>
  </si>
  <si>
    <t>Единый налог на вмененный доход для отдельных видов деятельности (пени, проценты)</t>
  </si>
  <si>
    <t>1.05.02.01.0.02.3.000</t>
  </si>
  <si>
    <t>Единый налог на вмененный доход для отдельных видов деятельности (взыскания)</t>
  </si>
  <si>
    <t>1.05.02.02.0.02.0.000</t>
  </si>
  <si>
    <t>Единый налог на вмененный доход для отдельных видов деятельности (за налоговые периоды, истекшие до 1 января 2011 года)</t>
  </si>
  <si>
    <t>1.05.02.02.0.02.1.000</t>
  </si>
  <si>
    <t>Единый налог на вмененный доход для отдельных видов деятельности (за налоговые периоды, истекшие до 1 января 2011 года) (сумма платежа)</t>
  </si>
  <si>
    <t>1.05.02.02.0.02.2.000</t>
  </si>
  <si>
    <t>Единый налог на вмененный доход для отдельных видов деятельности (за налоговые периоды, истекшие до 1 января 2011 года) (пени, проценты)</t>
  </si>
  <si>
    <t>1.05.02.02.0.02.3.000</t>
  </si>
  <si>
    <t>Единый налог на вмененный доход для отдельных видов деятельности (за налоговые периоды, истекшие до 1 января 2011 года) (взыскания)</t>
  </si>
  <si>
    <t>1.05.03.00.0.01.0.000</t>
  </si>
  <si>
    <t>Единый сельскохозяйственный налог</t>
  </si>
  <si>
    <t>1.05.03.01.0.01.0.000</t>
  </si>
  <si>
    <t>1.05.03.01.0.01.1.000</t>
  </si>
  <si>
    <t>Единый сельскохозяйственный налог (сумма платежа)</t>
  </si>
  <si>
    <t>1.05.03.01.0.01.2.000</t>
  </si>
  <si>
    <t>Единый сельскохозяйственный налог (пени, проценты)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</si>
  <si>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</si>
  <si>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</si>
  <si>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</si>
  <si>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</si>
  <si>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</si>
  <si>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</si>
  <si>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1.06.01.02.0.04.1.000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</si>
  <si>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платежа)</t>
  </si>
  <si>
    <t>1.06.01.02.0.04.2.000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</si>
  <si>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(пени, проценты)</t>
  </si>
  <si>
    <t>1.06.04.01.1.02.0.000</t>
  </si>
  <si>
    <t>Транспортный налог с организаций</t>
  </si>
  <si>
    <t>1.06.04.01.1.02.1.000</t>
  </si>
  <si>
    <t>Транспортный налог с организаций (сумма платежа)</t>
  </si>
  <si>
    <t>1.06.04.01.1.02.2.000</t>
  </si>
  <si>
    <t>Транспортный налог с организаций (пени, проценты)</t>
  </si>
  <si>
    <t>1.06.04.01.1.02.3.000</t>
  </si>
  <si>
    <t>Транспортный налог с организаций (взыскания)</t>
  </si>
  <si>
    <t>1.06.04.01.2.02.0.000</t>
  </si>
  <si>
    <t>Транспортный налог с физических лиц</t>
  </si>
  <si>
    <t>1.06.04.01.2.02.1.000</t>
  </si>
  <si>
    <t>Транспортный налог с физических лиц (сумма платежа)</t>
  </si>
  <si>
    <t>1.06.04.01.2.02.2.000</t>
  </si>
  <si>
    <t>Транспортный налог с физических лиц (пени, проценты)</t>
  </si>
  <si>
    <t>1.06.06.00.0.00.0.000</t>
  </si>
  <si>
    <t>Земельный налог</t>
  </si>
  <si>
    <t>1.06.06.01.0.00.0.000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</si>
  <si>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</si>
  <si>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1.06.06.01.2.04.0.000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</si>
  <si>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</si>
  <si>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1.06.06.01.2.04.1.000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</si>
  <si>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 (сумма платежа)</t>
  </si>
  <si>
    <t>1.06.06.01.2.04.2.000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</si>
  <si>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 (пени, проценты)</t>
  </si>
  <si>
    <t>1.06.06.01.2.04.3.000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</si>
  <si>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 (взыскания)</t>
  </si>
  <si>
    <t>1.06.06.02.0.00.0.000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</si>
  <si>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</si>
  <si>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1.06.06.02.2.04.0.000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</si>
  <si>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</si>
  <si>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1.06.06.02.2.04.1.000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</si>
  <si>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 (сумма платежа)</t>
  </si>
  <si>
    <t>1.06.06.02.2.04.2.000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</si>
  <si>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 (пени, проценты)</t>
  </si>
  <si>
    <t>1.06.06.02.2.04.3.000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</si>
  <si>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 (взыскания)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</si>
  <si>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</si>
  <si>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</si>
  <si>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</si>
  <si>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</si>
  <si>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</si>
  <si>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</si>
  <si>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1.08.03.01.0.01.1.000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</si>
  <si>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платежа)</t>
  </si>
  <si>
    <t>1.08.07.00.0.01.0.000</t>
  </si>
  <si>
    <t>Государственная пошлина за государственную регистрацию, а также за совершение прочих юридически значимых действий</t>
  </si>
  <si>
    <t>1.08.07.15.0.01.1.000</t>
  </si>
  <si>
    <t>Государственная пошлина за выдачу разрешения на установку рекламной конструкции (сумма платежа)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</si>
  <si>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</si>
  <si>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</si>
  <si>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</si>
  <si>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</si>
  <si>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</si>
  <si>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</si>
  <si>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</si>
  <si>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</si>
  <si>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1.09.04.05.2.04.2.000</t>
  </si>
  <si>
    <t>Земельный налог (по обязательствам, возникшим до 1 января 2006 года), мобилизуемый на территориях городских округов (пени, проценты)</t>
  </si>
  <si>
    <t>1.09.07.00.0.00.0.000</t>
  </si>
  <si>
    <t>Прочие налоги и сборы (по отмененным местным налогам и сборам)</t>
  </si>
  <si>
    <t>1.09.07.03.0.00.0.000</t>
  </si>
  <si>
    <t>0,00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</si>
  <si>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</si>
  <si>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1.09.07.03.2.04.0.000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</si>
  <si>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</si>
  <si>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1.09.07.03.2.04.1.000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</si>
  <si>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платежа)</t>
  </si>
  <si>
    <t>1.09.07.03.2.04.2.000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</si>
  <si>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(пени, проценты)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</si>
  <si>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</si>
  <si>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</si>
  <si>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1.11.01.00.0.00.0.000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</si>
  <si>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</si>
  <si>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1.11.01.04.0.04.0.000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</si>
  <si>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</si>
  <si>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</si>
  <si>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</si>
  <si>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</si>
  <si>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</si>
  <si>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</si>
  <si>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</si>
  <si>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1.11.05.03.0.00.0.000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</si>
  <si>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</si>
  <si>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1.11.05.03.4.04.0.000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</si>
  <si>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</si>
  <si>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1.11.07.00.0.00.0.000</t>
  </si>
  <si>
    <t>Платежи от государственных и муниципальных унитарных предприятий</t>
  </si>
  <si>
    <t>1.11.07.01.0.00.0.000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</si>
  <si>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</si>
  <si>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1.11.07.01.4.04.0.000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</si>
  <si>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</si>
  <si>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</si>
  <si>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</si>
  <si>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</si>
  <si>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БЕЗВОЗМЕЗДНЫЕ ПОСТУПЛЕНИЯ (БЕЗ ЦЕЛЕВОГО НАЗНАЧЕНИЯ)</t>
  </si>
  <si>
    <t>БЕЗВОЗМЕЗДНЫЕ ПОСТУПЛЕНИЯ, ИМЕЮЩИЕ ЦЕЛЕВОЕ НАЗНАЧЕНИЕ</t>
  </si>
  <si>
    <t xml:space="preserve"> -"-</t>
  </si>
  <si>
    <t>ИТОГО:</t>
  </si>
  <si>
    <t>Доходы от пречисления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</si>
  <si>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</si>
  <si>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</si>
  <si>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</si>
  <si>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1.11.09.04.4.04.0.001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</si>
  <si>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 предприятий, в том числе казенных)(доходы от платы за наем муниципальных жилых помещений)</t>
  </si>
  <si>
    <t>1.11.09.04.4.04.0.006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</si>
  <si>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(доходы от предоставления мест под установку и эксплуатацию рекламных конструкций)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</si>
  <si>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</si>
  <si>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</si>
  <si>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</si>
  <si>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</si>
  <si>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</si>
  <si>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</si>
  <si>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1.12.01.01.0.01.6.000</t>
  </si>
  <si>
    <t>Плата за выбросы загрязняющих веществ в атмосферный воздух стационарными объектами (прочие доходы)</t>
  </si>
  <si>
    <t>1.12.01.02.0.01.0.000</t>
  </si>
  <si>
    <t>Плата за выбросы загрязняющих веществ в атмосферный воздух передвижными объектами</t>
  </si>
  <si>
    <t>1.12.01.02.0.01.6.000</t>
  </si>
  <si>
    <t>Плата за выбросы загрязняющих веществ в атмосферный воздух передвижными объектами (прочие доходы)</t>
  </si>
  <si>
    <t>1.12.01.03.0.01.0.000</t>
  </si>
  <si>
    <t>Плата за сбросы загрязняющих веществ в водные объекты</t>
  </si>
  <si>
    <t>1.12.01.03.0.01.6.000</t>
  </si>
  <si>
    <t>АКЦИЗЫ</t>
  </si>
  <si>
    <t>1.05.04.00.0.02.0.000</t>
  </si>
  <si>
    <t>0</t>
  </si>
  <si>
    <t>Налоговые доходы</t>
  </si>
  <si>
    <t>Неналоговые доходы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</si>
  <si>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</si>
  <si>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Плата за сбросы загрязняющих веществ в водные объекты (прочие доходы)</t>
  </si>
  <si>
    <t>1.12.01.04.0.01.0.000</t>
  </si>
  <si>
    <t>Плата за размещение отходов производства и потребления</t>
  </si>
  <si>
    <t>1.12.01.04.0.01.6.000</t>
  </si>
  <si>
    <t>Плата за размещение отходов производства и потребления (прочие доходы)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</si>
  <si>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</si>
  <si>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</si>
  <si>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</si>
  <si>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</si>
  <si>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</si>
  <si>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</si>
  <si>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</si>
  <si>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Прочие доходы от оказания платных услуг (работ) получателями средств бюджетов городских округов</t>
  </si>
  <si>
    <t>1.13.02.00.0.00.0.000</t>
  </si>
  <si>
    <t>Доходы от компенсации затрат государства</t>
  </si>
  <si>
    <t>1.13.02.99.0.00.0.000</t>
  </si>
  <si>
    <t>Прочие доходы от компенсации затрат государства</t>
  </si>
  <si>
    <t>1.13.02.99.4.04.0.000</t>
  </si>
  <si>
    <t>Прочие доходы от компенсации затрат бюджетов городских округов</t>
  </si>
  <si>
    <t>1.13.02.99.4.04.0.003</t>
  </si>
  <si>
    <t>Прочие доходы от компенсации затрат бюджетов городских округов (возмещение эксплуатационных и коммунальных расходов)</t>
  </si>
  <si>
    <t>1.13.02.99.4.04.0.004</t>
  </si>
  <si>
    <t>Прочие доходы от компенсации затрат бюджетов городских округов (прочие доходы)</t>
  </si>
  <si>
    <t>907</t>
  </si>
  <si>
    <t>Возврат межбюджетных трансфертов на реализацию программ местного развития и обеспечения занятости для шахтерских городов и поселков прошлых лет (остатки 2009 г.)</t>
  </si>
  <si>
    <t>1.13.02.99.4.04.0.005</t>
  </si>
  <si>
    <t>Прочие доходы от компенсации затрат бюджетов городских округов (возмещение стоимости ремонта жилых помещений по решению суда)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</si>
  <si>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</si>
  <si>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</si>
  <si>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</si>
  <si>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</si>
  <si>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</si>
  <si>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</si>
  <si>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</si>
  <si>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округов, в части реализации основных средств по указанному имуществу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</si>
  <si>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</si>
  <si>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</si>
  <si>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</si>
  <si>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</si>
  <si>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</si>
  <si>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</si>
  <si>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</si>
  <si>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</si>
  <si>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</si>
  <si>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</si>
  <si>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1.16.03.01.0.01.0.000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</si>
  <si>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</si>
  <si>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1.16.03.01.0.01.6.000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</si>
  <si>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129.1, 132, 133, 134, 135, 135.1 Налогового кодекса Российской Федерации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</si>
  <si>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</si>
  <si>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</si>
  <si>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1.16.03.03.0.01.6.000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</si>
  <si>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</si>
  <si>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</si>
  <si>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1.16.06.00.0.01.6.000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</si>
  <si>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</si>
  <si>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</si>
  <si>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1.16.08.00.0.01.6.000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</si>
  <si>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</si>
  <si>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</si>
  <si>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1.16.25.01.0.01.0.000</t>
  </si>
  <si>
    <t>Денежные взыскания (штрафы) за нарушение законодательства Российской Федерации о недрах</t>
  </si>
  <si>
    <t>1.16.25.03.0.01.0.000</t>
  </si>
  <si>
    <t>Денежные взыскания (штрафы) за нарушение законодательства Российской Федерации об охране и использовании животного мира</t>
  </si>
  <si>
    <t>1.16.25.03.0.01.6.000</t>
  </si>
  <si>
    <t>1.16.25.05.0.01.0.000</t>
  </si>
  <si>
    <t>Денежные взыскания (штрафы) за нарушение законодательства в области охраны окружающей среды</t>
  </si>
  <si>
    <t>1.16.25.06.0.01.0.000</t>
  </si>
  <si>
    <t>Денежные взыскания (штрафы) за нарушение земельного законодательства</t>
  </si>
  <si>
    <t>1.16.25.06.0.01.6.000</t>
  </si>
  <si>
    <t>1.16.25.08.0.00.0.000</t>
  </si>
  <si>
    <t>Денежные взыскания (штрафы) за нарушение водного законодательства</t>
  </si>
  <si>
    <t>1.16.25.08.4.04.0.000</t>
  </si>
  <si>
    <t>Налог, взимаемый в связи с применением патентной системы налогообложения</t>
  </si>
  <si>
    <t>Денежные взыскания (штрафы) за нарушение водного законодательства на водных объектах, находящихся в собственности городских округов</t>
  </si>
  <si>
    <t>1.16.28.00.0.01.0.000</t>
  </si>
  <si>
    <t>1.11.05.02.4.04.0.000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</si>
  <si>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</si>
  <si>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1.16.28.00.0.01.6.000</t>
  </si>
  <si>
    <t>1.16.30.00.0.01.0.000</t>
  </si>
  <si>
    <t>Денежные взыскания (штрафы) за правонарушения в области дорожного движения</t>
  </si>
  <si>
    <t>1.16.30.01.0.01.0.000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</si>
  <si>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</si>
  <si>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1.16.30.01.3.01.0.000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</si>
  <si>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</si>
  <si>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1.16.30.01.3.01.6.000</t>
  </si>
  <si>
    <t>1.16.30.03.0.01.0.000</t>
  </si>
  <si>
    <t>Прочие денежные взыскания (штрафы) за правонарушения в области дорожного движения</t>
  </si>
  <si>
    <t>1.16.30.03.0.01.6.000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</si>
  <si>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</si>
  <si>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</si>
  <si>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1.16.43.00.0.01.6.000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</si>
  <si>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</si>
  <si>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</si>
  <si>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</si>
  <si>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</si>
  <si>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1.16.90.04.0.04.6.000</t>
  </si>
  <si>
    <t>1.16.90.04.0.04.7.000</t>
  </si>
  <si>
    <t>1.17.00.00.0.00.0.000</t>
  </si>
  <si>
    <t>ПРОЧИЕ НЕНАЛОГОВЫЕ ДОХОДЫ</t>
  </si>
  <si>
    <t>1.17.01.00.0.00.0.000</t>
  </si>
  <si>
    <t>Невыясненные поступления</t>
  </si>
  <si>
    <t>1.17.01.04.0.04.0.000</t>
  </si>
  <si>
    <t>Невыясненные поступления, зачисляемые в бюджеты городских округов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</si>
  <si>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</si>
  <si>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</si>
  <si>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</si>
  <si>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</si>
  <si>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</si>
  <si>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</si>
  <si>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</si>
  <si>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</si>
  <si>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</si>
  <si>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</si>
  <si>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</si>
  <si>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</si>
  <si>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</si>
  <si>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</si>
  <si>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001</t>
  </si>
  <si>
    <t>Дотации на выравнивание уровня бюджетной обеспеченности муниципальных районов (городских округов) в РК</t>
  </si>
  <si>
    <t>002</t>
  </si>
  <si>
    <t>Дотации на выравнивание уровня бюджетной обеспеченности поселений ( в части городских округов) в РК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</si>
  <si>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</si>
  <si>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</si>
  <si>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</si>
  <si>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Дотации бюджетам городских округов на поддержку мер по обеспечению сбалансированности бюджетов</t>
  </si>
  <si>
    <t>2.02.01.00.9.00.0.000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</si>
  <si>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</si>
  <si>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2.02.01.00.9.04.0.000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</si>
  <si>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</si>
  <si>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2.02.02.00.0.00.0.000</t>
  </si>
  <si>
    <t>Субсидии бюджетам субъектов Российской Федерации и муниципальных образований (межбюджетные субсидии)</t>
  </si>
  <si>
    <t>2.02.02.00.9.00.0.000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</si>
  <si>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</si>
  <si>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2.02.02.00.9.04.0.000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</si>
  <si>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</si>
  <si>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260</t>
  </si>
  <si>
    <t>Субсидии бюджетам субъектов РФ и МО на государственную поддержку малого и среднего предпринимательства, включая крестьянские (фермерские) хозяйства (ФБ)</t>
  </si>
  <si>
    <t>943</t>
  </si>
  <si>
    <t>Субсидии бюджетам городских округов в рамках реализации долгосрочной республиканской целевой программы "Развитие и поддержка малого и среднего предпринимательства в РК (2012-2013)"</t>
  </si>
  <si>
    <t>2.02.02.08.8.00.0.000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</si>
  <si>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</si>
  <si>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2.02.02.08.8.04.0.000</t>
  </si>
  <si>
    <t>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</si>
  <si>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2.02.02.08.8.04.0.001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</si>
  <si>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</si>
  <si>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929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</si>
  <si>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из госкорпорации - Фонда содействия реформированию ЖКХ</t>
  </si>
  <si>
    <t>2.02.02.08.9.00.0.000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</si>
  <si>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</si>
  <si>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2.02.02.08.9.04.0.000</t>
  </si>
  <si>
    <t>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</si>
  <si>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2.02.02.08.9.04.0.001</t>
  </si>
  <si>
    <t xml:space="preserve">Прогноз поступлений налоговых и неналоговых доходов 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</si>
  <si>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</si>
  <si>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930</t>
  </si>
  <si>
    <t>2.02.02.14.5.00.0.000</t>
  </si>
  <si>
    <t>Субсидии бюджетам на модернизацию региональных систем общего образования</t>
  </si>
  <si>
    <t>2.02.02.14.5.04.0.000</t>
  </si>
  <si>
    <t>Субсидии бюджетам городских округов на модернизацию региональных систем общего образования</t>
  </si>
  <si>
    <t>058</t>
  </si>
  <si>
    <t>Субсидии бюджетам субъектов РФ и МО на модернизацию региональных систем общего образования (ФБ)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</si>
  <si>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</si>
  <si>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</si>
  <si>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</si>
  <si>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</si>
  <si>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921</t>
  </si>
  <si>
    <t>Субсидии бюджетам городских округов на содержание автомобильных дорог общего пользования местного значения</t>
  </si>
  <si>
    <t>926</t>
  </si>
  <si>
    <t>Субсидии бюджетам городских округов на оборудование и содержание ледовых переправ и зимних автомобильных дорог общего пользования местного значения</t>
  </si>
  <si>
    <t>928</t>
  </si>
  <si>
    <t>Субсидии бюджетам городских округов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РК</t>
  </si>
  <si>
    <t>932</t>
  </si>
  <si>
    <t>Субсидии бюджетам городских округов на мероприятия по проведению оздоровительной кампании детей</t>
  </si>
  <si>
    <t>934</t>
  </si>
  <si>
    <t>Субсидии бюджетам городских округов на капитальный ремонт и ремонт автомобильных дорог общего пользования местного значения</t>
  </si>
  <si>
    <t>936</t>
  </si>
  <si>
    <t>Субсидии бюджетам городских округов на капитальный ремонт спортивных сооружений</t>
  </si>
  <si>
    <t>941</t>
  </si>
  <si>
    <t>Субсидии бюджетам городских округов на реализацию целевой республиканской программы "Противопожарная защита учреждений социальной сферы в РК (2009-2013 гг.)"</t>
  </si>
  <si>
    <t>944</t>
  </si>
  <si>
    <t>Субсидии бюджетам городских округов на повышение заработной платы воспитателям и медицинским работникам муниципальных образовательных учреждений РК, реал-х основную общеобразовательную программу дощкольного образования, а также МОУ, реали-х программу начального общего, основного общего и среднего (полного) общего образования</t>
  </si>
  <si>
    <t>945</t>
  </si>
  <si>
    <t>Субсидии бюджетам городских округов на приобретение специального оборудования, музыкальных инструментов  для оснащения  муниципальных учреждений культуры в РК</t>
  </si>
  <si>
    <t>946</t>
  </si>
  <si>
    <t>2022 год</t>
  </si>
  <si>
    <t>2023 год</t>
  </si>
  <si>
    <t>на 2022 год и плановый период 2023 и 2024 годов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</si>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</sst>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?"/>
  </numFmts>
  <fonts count="14" x14ac:knownFonts="1">
    <font>
      <sz val="10"/>
      <name val="Arial"/>
      <charset val="204"/>
    </font>
    <font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/>
    </xf>
    <xf numFmtId="2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1" fillId="0" borderId="0" xfId="0" applyFont="1" applyBorder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72" fontId="5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72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Border="1"/>
    <xf numFmtId="49" fontId="5" fillId="0" borderId="5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72" fontId="3" fillId="0" borderId="1" xfId="0" applyNumberFormat="1" applyFont="1" applyBorder="1" applyAlignment="1">
      <alignment horizontal="left" vertical="center" wrapText="1"/>
    </xf>
    <xf numFmtId="172" fontId="2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/>
    <xf numFmtId="4" fontId="0" fillId="0" borderId="0" xfId="0" applyNumberFormat="1"/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6" xfId="0" applyFill="1" applyBorder="1"/>
    <xf numFmtId="4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6" xfId="0" applyFill="1" applyBorder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right" vertical="center" wrapText="1"/>
    </xf>
    <xf numFmtId="0" fontId="0" fillId="0" borderId="7" xfId="0" applyFill="1" applyBorder="1"/>
    <xf numFmtId="49" fontId="5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5" fillId="0" borderId="4" xfId="0" applyNumberFormat="1" applyFont="1" applyBorder="1" applyAlignment="1">
      <alignment horizontal="left" vertical="center" wrapText="1"/>
    </xf>
    <xf numFmtId="0" fontId="0" fillId="0" borderId="12" xfId="0" applyBorder="1"/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" fillId="0" borderId="13" xfId="0" applyFont="1" applyBorder="1" applyAlignment="1">
      <alignment horizontal="right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/>
  </sheetPr>
  <dimension ref="A1:P383"/>
  <sheetViews>
    <sheetView showGridLines="0" tabSelected="1" topLeftCell="A9" workbookViewId="0">
      <selection activeCell="A10" sqref="A10:G10"/>
    </sheetView>
  </sheetViews>
  <sheetFormatPr defaultRowHeight="12.75" customHeight="1" outlineLevelRow="7" x14ac:dyDescent="0.2"/>
  <cols>
    <col min="1" max="1" width="21.42578125" customWidth="1"/>
    <col min="2" max="2" width="48.7109375" customWidth="1"/>
    <col min="3" max="3" width="6.7109375" hidden="1" customWidth="1"/>
    <col min="4" max="4" width="30.7109375" hidden="1" customWidth="1"/>
    <col min="5" max="5" width="14.85546875" customWidth="1"/>
    <col min="6" max="6" width="14.28515625" customWidth="1"/>
    <col min="7" max="7" width="14.5703125" customWidth="1"/>
  </cols>
  <sheetData>
    <row r="1" spans="1:10" ht="12.75" hidden="1" customHeight="1" x14ac:dyDescent="0.2">
      <c r="A1" s="6"/>
      <c r="B1" s="6"/>
      <c r="C1" s="6"/>
      <c r="D1" s="6"/>
      <c r="E1" s="6"/>
      <c r="F1" s="1"/>
      <c r="G1" s="1"/>
      <c r="H1" s="1"/>
      <c r="I1" s="1"/>
      <c r="J1" s="1"/>
    </row>
    <row r="2" spans="1:10" ht="12.75" hidden="1" customHeight="1" x14ac:dyDescent="0.2">
      <c r="A2" s="82"/>
      <c r="B2" s="82"/>
      <c r="C2" s="82"/>
      <c r="D2" s="82"/>
      <c r="E2" s="82"/>
      <c r="F2" s="1"/>
      <c r="G2" s="1"/>
      <c r="H2" s="1"/>
      <c r="I2" s="1"/>
      <c r="J2" s="1"/>
    </row>
    <row r="3" spans="1:10" ht="12.75" hidden="1" customHeight="1" x14ac:dyDescent="0.2">
      <c r="A3" s="4"/>
      <c r="B3" s="2"/>
      <c r="C3" s="2"/>
      <c r="D3" s="2"/>
      <c r="E3" s="2"/>
      <c r="F3" s="2"/>
      <c r="G3" s="2"/>
      <c r="H3" s="2"/>
      <c r="I3" s="2"/>
      <c r="J3" s="2"/>
    </row>
    <row r="4" spans="1:10" ht="12.75" hidden="1" customHeight="1" x14ac:dyDescent="0.2">
      <c r="A4" s="5" t="s">
        <v>96</v>
      </c>
      <c r="B4" s="2"/>
      <c r="C4" s="2"/>
      <c r="D4" s="2"/>
      <c r="E4" s="3"/>
      <c r="F4" s="2"/>
      <c r="G4" s="3"/>
      <c r="H4" s="3"/>
      <c r="I4" s="2"/>
      <c r="J4" s="2"/>
    </row>
    <row r="5" spans="1:10" ht="12.75" hidden="1" customHeight="1" x14ac:dyDescent="0.2">
      <c r="A5" s="1" t="s">
        <v>97</v>
      </c>
      <c r="B5" s="1"/>
      <c r="C5" s="1"/>
      <c r="D5" s="1"/>
      <c r="E5" s="1"/>
      <c r="F5" s="1"/>
      <c r="G5" s="1"/>
      <c r="H5" s="1"/>
      <c r="I5" s="1"/>
      <c r="J5" s="1"/>
    </row>
    <row r="6" spans="1:10" ht="12.75" hidden="1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idden="1" x14ac:dyDescent="0.2">
      <c r="A7" s="1" t="s">
        <v>98</v>
      </c>
      <c r="B7" s="1"/>
      <c r="C7" s="1"/>
      <c r="D7" s="1"/>
      <c r="E7" s="1"/>
      <c r="F7" s="1"/>
      <c r="G7" s="1"/>
      <c r="H7" s="1"/>
      <c r="I7" s="1"/>
      <c r="J7" s="1"/>
    </row>
    <row r="8" spans="1:10" hidden="1" x14ac:dyDescent="0.2">
      <c r="A8" s="1" t="s">
        <v>99</v>
      </c>
      <c r="B8" s="1"/>
      <c r="C8" s="1"/>
      <c r="D8" s="1"/>
      <c r="E8" s="1"/>
      <c r="F8" s="1"/>
      <c r="G8" s="1"/>
      <c r="H8" s="1"/>
      <c r="I8" s="1"/>
      <c r="J8" s="1"/>
    </row>
    <row r="9" spans="1:10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15.75" x14ac:dyDescent="0.25">
      <c r="A10" s="84" t="s">
        <v>499</v>
      </c>
      <c r="B10" s="84"/>
      <c r="C10" s="84"/>
      <c r="D10" s="84"/>
      <c r="E10" s="84"/>
      <c r="F10" s="84"/>
      <c r="G10" s="84"/>
      <c r="H10" s="1"/>
      <c r="I10" s="1"/>
      <c r="J10" s="1"/>
    </row>
    <row r="11" spans="1:10" ht="15.75" x14ac:dyDescent="0.25">
      <c r="A11" s="84" t="s">
        <v>533</v>
      </c>
      <c r="B11" s="84"/>
      <c r="C11" s="84"/>
      <c r="D11" s="84"/>
      <c r="E11" s="84"/>
      <c r="F11" s="84"/>
      <c r="G11" s="84"/>
      <c r="H11" s="1"/>
      <c r="I11" s="1"/>
      <c r="J11" s="1"/>
    </row>
    <row r="12" spans="1:10" ht="15.75" x14ac:dyDescent="0.25">
      <c r="A12" s="17"/>
      <c r="B12" s="17"/>
      <c r="C12" s="17"/>
      <c r="D12" s="17"/>
      <c r="E12" s="17"/>
      <c r="F12" s="17"/>
      <c r="G12" s="17"/>
      <c r="H12" s="1"/>
      <c r="I12" s="1"/>
      <c r="J12" s="1"/>
    </row>
    <row r="13" spans="1:10" ht="13.5" thickBot="1" x14ac:dyDescent="0.25">
      <c r="A13" s="83" t="s">
        <v>100</v>
      </c>
      <c r="B13" s="83"/>
      <c r="C13" s="83"/>
      <c r="D13" s="83"/>
      <c r="E13" s="83"/>
      <c r="F13" s="83"/>
      <c r="G13" s="83"/>
      <c r="H13" s="1"/>
      <c r="I13" s="1"/>
      <c r="J13" s="1"/>
    </row>
    <row r="14" spans="1:10" ht="28.5" x14ac:dyDescent="0.2">
      <c r="A14" s="13" t="s">
        <v>101</v>
      </c>
      <c r="B14" s="14" t="s">
        <v>102</v>
      </c>
      <c r="C14" s="14" t="s">
        <v>103</v>
      </c>
      <c r="D14" s="14" t="s">
        <v>104</v>
      </c>
      <c r="E14" s="14" t="s">
        <v>531</v>
      </c>
      <c r="F14" s="14" t="s">
        <v>532</v>
      </c>
      <c r="G14" s="19" t="s">
        <v>534</v>
      </c>
    </row>
    <row r="15" spans="1:10" ht="14.25" x14ac:dyDescent="0.2">
      <c r="A15" s="15" t="s">
        <v>105</v>
      </c>
      <c r="B15" s="8" t="s">
        <v>106</v>
      </c>
      <c r="C15" s="7" t="s">
        <v>96</v>
      </c>
      <c r="D15" s="8" t="s">
        <v>96</v>
      </c>
      <c r="E15" s="40">
        <f>E17+E18+E43+E103+E139+E148+E162++E187+E201+E219+E223+E225+E277</f>
        <v>236000</v>
      </c>
      <c r="F15" s="40">
        <f>F18+F43+F103+F139+F148+F162+F187+F201+F216+F225+F277+F17</f>
        <v>246300</v>
      </c>
      <c r="G15" s="41">
        <f>G17+G18+G43+G103+G139+G162+G187+G201+G216+G225+G277</f>
        <v>257400</v>
      </c>
    </row>
    <row r="16" spans="1:10" ht="19.5" x14ac:dyDescent="0.2">
      <c r="A16" s="36"/>
      <c r="B16" s="37" t="s">
        <v>343</v>
      </c>
      <c r="C16" s="38"/>
      <c r="D16" s="37"/>
      <c r="E16" s="39">
        <f>E17+E18+E43+E103+E139</f>
        <v>179300</v>
      </c>
      <c r="F16" s="39">
        <f>F17+F18+F43+F103+F139</f>
        <v>196760</v>
      </c>
      <c r="G16" s="70">
        <f>G17+G18+G43+G103+G139</f>
        <v>208760</v>
      </c>
    </row>
    <row r="17" spans="1:7" ht="14.25" x14ac:dyDescent="0.2">
      <c r="A17" s="50" t="s">
        <v>38</v>
      </c>
      <c r="B17" s="51" t="s">
        <v>340</v>
      </c>
      <c r="C17" s="45"/>
      <c r="D17" s="51"/>
      <c r="E17" s="55">
        <v>6860</v>
      </c>
      <c r="F17" s="55">
        <v>6880</v>
      </c>
      <c r="G17" s="56">
        <v>7000</v>
      </c>
    </row>
    <row r="18" spans="1:7" ht="14.25" outlineLevel="1" x14ac:dyDescent="0.2">
      <c r="A18" s="15" t="s">
        <v>107</v>
      </c>
      <c r="B18" s="8" t="s">
        <v>108</v>
      </c>
      <c r="C18" s="7" t="s">
        <v>96</v>
      </c>
      <c r="D18" s="8" t="s">
        <v>96</v>
      </c>
      <c r="E18" s="55">
        <f>E19</f>
        <v>134000</v>
      </c>
      <c r="F18" s="55">
        <f>F19</f>
        <v>137000</v>
      </c>
      <c r="G18" s="56">
        <f>G19</f>
        <v>140400</v>
      </c>
    </row>
    <row r="19" spans="1:7" ht="14.25" outlineLevel="2" collapsed="1" x14ac:dyDescent="0.2">
      <c r="A19" s="15" t="s">
        <v>109</v>
      </c>
      <c r="B19" s="52" t="s">
        <v>39</v>
      </c>
      <c r="C19" s="7" t="s">
        <v>96</v>
      </c>
      <c r="D19" s="8" t="s">
        <v>96</v>
      </c>
      <c r="E19" s="55">
        <v>134000</v>
      </c>
      <c r="F19" s="55">
        <v>137000</v>
      </c>
      <c r="G19" s="56">
        <v>140400</v>
      </c>
    </row>
    <row r="20" spans="1:7" ht="99.75" hidden="1" outlineLevel="3" x14ac:dyDescent="0.2">
      <c r="A20" s="15" t="s">
        <v>110</v>
      </c>
      <c r="B20" s="8" t="s">
        <v>111</v>
      </c>
      <c r="C20" s="7" t="s">
        <v>96</v>
      </c>
      <c r="D20" s="8" t="s">
        <v>96</v>
      </c>
      <c r="E20" s="55">
        <v>677827.46</v>
      </c>
      <c r="F20" s="58"/>
      <c r="G20" s="59"/>
    </row>
    <row r="21" spans="1:7" ht="99.75" hidden="1" outlineLevel="4" x14ac:dyDescent="0.2">
      <c r="A21" s="15" t="s">
        <v>112</v>
      </c>
      <c r="B21" s="9" t="s">
        <v>113</v>
      </c>
      <c r="C21" s="7" t="s">
        <v>96</v>
      </c>
      <c r="D21" s="8" t="s">
        <v>96</v>
      </c>
      <c r="E21" s="55">
        <v>577501.26</v>
      </c>
      <c r="F21" s="58"/>
      <c r="G21" s="59"/>
    </row>
    <row r="22" spans="1:7" ht="105" hidden="1" outlineLevel="7" x14ac:dyDescent="0.2">
      <c r="A22" s="16" t="s">
        <v>112</v>
      </c>
      <c r="B22" s="11" t="s">
        <v>113</v>
      </c>
      <c r="C22" s="10" t="s">
        <v>114</v>
      </c>
      <c r="D22" s="12" t="s">
        <v>115</v>
      </c>
      <c r="E22" s="57">
        <v>577501.26</v>
      </c>
      <c r="F22" s="58"/>
      <c r="G22" s="59"/>
    </row>
    <row r="23" spans="1:7" ht="99.75" hidden="1" outlineLevel="4" x14ac:dyDescent="0.2">
      <c r="A23" s="15" t="s">
        <v>116</v>
      </c>
      <c r="B23" s="9" t="s">
        <v>117</v>
      </c>
      <c r="C23" s="7" t="s">
        <v>96</v>
      </c>
      <c r="D23" s="8" t="s">
        <v>96</v>
      </c>
      <c r="E23" s="55">
        <v>79119.95</v>
      </c>
      <c r="F23" s="58"/>
      <c r="G23" s="59"/>
    </row>
    <row r="24" spans="1:7" ht="105" hidden="1" outlineLevel="7" x14ac:dyDescent="0.2">
      <c r="A24" s="16" t="s">
        <v>116</v>
      </c>
      <c r="B24" s="11" t="s">
        <v>117</v>
      </c>
      <c r="C24" s="10" t="s">
        <v>114</v>
      </c>
      <c r="D24" s="12" t="s">
        <v>115</v>
      </c>
      <c r="E24" s="57">
        <v>79119.95</v>
      </c>
      <c r="F24" s="58"/>
      <c r="G24" s="59"/>
    </row>
    <row r="25" spans="1:7" ht="99.75" hidden="1" outlineLevel="4" x14ac:dyDescent="0.2">
      <c r="A25" s="15" t="s">
        <v>118</v>
      </c>
      <c r="B25" s="9" t="s">
        <v>119</v>
      </c>
      <c r="C25" s="7" t="s">
        <v>96</v>
      </c>
      <c r="D25" s="8" t="s">
        <v>96</v>
      </c>
      <c r="E25" s="55">
        <v>21204.99</v>
      </c>
      <c r="F25" s="58"/>
      <c r="G25" s="59"/>
    </row>
    <row r="26" spans="1:7" ht="105" hidden="1" outlineLevel="7" x14ac:dyDescent="0.2">
      <c r="A26" s="16" t="s">
        <v>118</v>
      </c>
      <c r="B26" s="11" t="s">
        <v>119</v>
      </c>
      <c r="C26" s="10" t="s">
        <v>114</v>
      </c>
      <c r="D26" s="12" t="s">
        <v>115</v>
      </c>
      <c r="E26" s="57">
        <v>21204.99</v>
      </c>
      <c r="F26" s="58"/>
      <c r="G26" s="59"/>
    </row>
    <row r="27" spans="1:7" ht="99.75" hidden="1" outlineLevel="4" x14ac:dyDescent="0.2">
      <c r="A27" s="15" t="s">
        <v>120</v>
      </c>
      <c r="B27" s="9" t="s">
        <v>121</v>
      </c>
      <c r="C27" s="7" t="s">
        <v>96</v>
      </c>
      <c r="D27" s="8" t="s">
        <v>96</v>
      </c>
      <c r="E27" s="55">
        <v>1.26</v>
      </c>
      <c r="F27" s="58"/>
      <c r="G27" s="59"/>
    </row>
    <row r="28" spans="1:7" ht="105" hidden="1" outlineLevel="7" x14ac:dyDescent="0.2">
      <c r="A28" s="16" t="s">
        <v>120</v>
      </c>
      <c r="B28" s="11" t="s">
        <v>121</v>
      </c>
      <c r="C28" s="10" t="s">
        <v>114</v>
      </c>
      <c r="D28" s="12" t="s">
        <v>115</v>
      </c>
      <c r="E28" s="57">
        <v>1.26</v>
      </c>
      <c r="F28" s="58"/>
      <c r="G28" s="59"/>
    </row>
    <row r="29" spans="1:7" ht="156.75" hidden="1" outlineLevel="3" x14ac:dyDescent="0.2">
      <c r="A29" s="15" t="s">
        <v>122</v>
      </c>
      <c r="B29" s="9" t="s">
        <v>123</v>
      </c>
      <c r="C29" s="7" t="s">
        <v>96</v>
      </c>
      <c r="D29" s="8" t="s">
        <v>96</v>
      </c>
      <c r="E29" s="55">
        <v>981.2</v>
      </c>
      <c r="F29" s="58"/>
      <c r="G29" s="59"/>
    </row>
    <row r="30" spans="1:7" ht="156.75" hidden="1" outlineLevel="4" x14ac:dyDescent="0.2">
      <c r="A30" s="15" t="s">
        <v>124</v>
      </c>
      <c r="B30" s="9" t="s">
        <v>125</v>
      </c>
      <c r="C30" s="7" t="s">
        <v>96</v>
      </c>
      <c r="D30" s="8" t="s">
        <v>96</v>
      </c>
      <c r="E30" s="55">
        <v>955.38</v>
      </c>
      <c r="F30" s="58"/>
      <c r="G30" s="59"/>
    </row>
    <row r="31" spans="1:7" ht="135" hidden="1" outlineLevel="7" x14ac:dyDescent="0.2">
      <c r="A31" s="16" t="s">
        <v>124</v>
      </c>
      <c r="B31" s="11" t="s">
        <v>125</v>
      </c>
      <c r="C31" s="10" t="s">
        <v>114</v>
      </c>
      <c r="D31" s="12" t="s">
        <v>115</v>
      </c>
      <c r="E31" s="57">
        <v>955.38</v>
      </c>
      <c r="F31" s="58"/>
      <c r="G31" s="59"/>
    </row>
    <row r="32" spans="1:7" ht="156.75" hidden="1" outlineLevel="4" x14ac:dyDescent="0.2">
      <c r="A32" s="15" t="s">
        <v>126</v>
      </c>
      <c r="B32" s="9" t="s">
        <v>127</v>
      </c>
      <c r="C32" s="7" t="s">
        <v>96</v>
      </c>
      <c r="D32" s="8" t="s">
        <v>96</v>
      </c>
      <c r="E32" s="55">
        <v>13.14</v>
      </c>
      <c r="F32" s="58"/>
      <c r="G32" s="59"/>
    </row>
    <row r="33" spans="1:7" ht="135" hidden="1" outlineLevel="7" x14ac:dyDescent="0.2">
      <c r="A33" s="16" t="s">
        <v>126</v>
      </c>
      <c r="B33" s="11" t="s">
        <v>127</v>
      </c>
      <c r="C33" s="10" t="s">
        <v>114</v>
      </c>
      <c r="D33" s="12" t="s">
        <v>115</v>
      </c>
      <c r="E33" s="57">
        <v>13.14</v>
      </c>
      <c r="F33" s="58"/>
      <c r="G33" s="59"/>
    </row>
    <row r="34" spans="1:7" ht="156.75" hidden="1" outlineLevel="4" x14ac:dyDescent="0.2">
      <c r="A34" s="15" t="s">
        <v>128</v>
      </c>
      <c r="B34" s="9" t="s">
        <v>129</v>
      </c>
      <c r="C34" s="7" t="s">
        <v>96</v>
      </c>
      <c r="D34" s="8" t="s">
        <v>96</v>
      </c>
      <c r="E34" s="55">
        <v>12.68</v>
      </c>
      <c r="F34" s="58"/>
      <c r="G34" s="59"/>
    </row>
    <row r="35" spans="1:7" ht="135" hidden="1" outlineLevel="7" x14ac:dyDescent="0.2">
      <c r="A35" s="16" t="s">
        <v>128</v>
      </c>
      <c r="B35" s="11" t="s">
        <v>129</v>
      </c>
      <c r="C35" s="10" t="s">
        <v>114</v>
      </c>
      <c r="D35" s="12" t="s">
        <v>115</v>
      </c>
      <c r="E35" s="57">
        <v>12.68</v>
      </c>
      <c r="F35" s="58"/>
      <c r="G35" s="59"/>
    </row>
    <row r="36" spans="1:7" ht="57" hidden="1" outlineLevel="3" x14ac:dyDescent="0.2">
      <c r="A36" s="15" t="s">
        <v>130</v>
      </c>
      <c r="B36" s="8" t="s">
        <v>131</v>
      </c>
      <c r="C36" s="7" t="s">
        <v>96</v>
      </c>
      <c r="D36" s="8" t="s">
        <v>96</v>
      </c>
      <c r="E36" s="55">
        <v>561.98</v>
      </c>
      <c r="F36" s="58"/>
      <c r="G36" s="59"/>
    </row>
    <row r="37" spans="1:7" ht="71.25" hidden="1" outlineLevel="4" x14ac:dyDescent="0.2">
      <c r="A37" s="15" t="s">
        <v>132</v>
      </c>
      <c r="B37" s="8" t="s">
        <v>133</v>
      </c>
      <c r="C37" s="7" t="s">
        <v>96</v>
      </c>
      <c r="D37" s="8" t="s">
        <v>96</v>
      </c>
      <c r="E37" s="55">
        <v>501.7</v>
      </c>
      <c r="F37" s="58"/>
      <c r="G37" s="59"/>
    </row>
    <row r="38" spans="1:7" ht="60" hidden="1" outlineLevel="7" x14ac:dyDescent="0.2">
      <c r="A38" s="16" t="s">
        <v>132</v>
      </c>
      <c r="B38" s="12" t="s">
        <v>133</v>
      </c>
      <c r="C38" s="10" t="s">
        <v>114</v>
      </c>
      <c r="D38" s="12" t="s">
        <v>115</v>
      </c>
      <c r="E38" s="57">
        <v>501.7</v>
      </c>
      <c r="F38" s="58"/>
      <c r="G38" s="59"/>
    </row>
    <row r="39" spans="1:7" ht="71.25" hidden="1" outlineLevel="4" x14ac:dyDescent="0.2">
      <c r="A39" s="15" t="s">
        <v>134</v>
      </c>
      <c r="B39" s="8" t="s">
        <v>135</v>
      </c>
      <c r="C39" s="7" t="s">
        <v>96</v>
      </c>
      <c r="D39" s="8" t="s">
        <v>96</v>
      </c>
      <c r="E39" s="55">
        <v>4.87</v>
      </c>
      <c r="F39" s="58"/>
      <c r="G39" s="59"/>
    </row>
    <row r="40" spans="1:7" ht="60" hidden="1" outlineLevel="7" x14ac:dyDescent="0.2">
      <c r="A40" s="16" t="s">
        <v>134</v>
      </c>
      <c r="B40" s="12" t="s">
        <v>135</v>
      </c>
      <c r="C40" s="10" t="s">
        <v>114</v>
      </c>
      <c r="D40" s="12" t="s">
        <v>115</v>
      </c>
      <c r="E40" s="57">
        <v>4.87</v>
      </c>
      <c r="F40" s="58"/>
      <c r="G40" s="59"/>
    </row>
    <row r="41" spans="1:7" ht="57" hidden="1" outlineLevel="4" x14ac:dyDescent="0.2">
      <c r="A41" s="15" t="s">
        <v>136</v>
      </c>
      <c r="B41" s="8" t="s">
        <v>137</v>
      </c>
      <c r="C41" s="7" t="s">
        <v>96</v>
      </c>
      <c r="D41" s="8" t="s">
        <v>96</v>
      </c>
      <c r="E41" s="55">
        <v>55.41</v>
      </c>
      <c r="F41" s="58"/>
      <c r="G41" s="59"/>
    </row>
    <row r="42" spans="1:7" ht="60" hidden="1" outlineLevel="7" x14ac:dyDescent="0.2">
      <c r="A42" s="16" t="s">
        <v>136</v>
      </c>
      <c r="B42" s="12" t="s">
        <v>137</v>
      </c>
      <c r="C42" s="10" t="s">
        <v>114</v>
      </c>
      <c r="D42" s="12" t="s">
        <v>115</v>
      </c>
      <c r="E42" s="57">
        <v>55.41</v>
      </c>
      <c r="F42" s="58"/>
      <c r="G42" s="59"/>
    </row>
    <row r="43" spans="1:7" ht="14.25" outlineLevel="1" x14ac:dyDescent="0.2">
      <c r="A43" s="15" t="s">
        <v>138</v>
      </c>
      <c r="B43" s="8" t="s">
        <v>139</v>
      </c>
      <c r="C43" s="7" t="s">
        <v>96</v>
      </c>
      <c r="D43" s="8" t="s">
        <v>96</v>
      </c>
      <c r="E43" s="55">
        <f>E44+E81+E96+E102</f>
        <v>21160</v>
      </c>
      <c r="F43" s="55">
        <f>F44+F81+F96+F102</f>
        <v>34960</v>
      </c>
      <c r="G43" s="56">
        <f>G44+G81+G96+G102</f>
        <v>42730</v>
      </c>
    </row>
    <row r="44" spans="1:7" ht="28.5" outlineLevel="2" collapsed="1" x14ac:dyDescent="0.2">
      <c r="A44" s="15" t="s">
        <v>140</v>
      </c>
      <c r="B44" s="8" t="s">
        <v>141</v>
      </c>
      <c r="C44" s="7" t="s">
        <v>96</v>
      </c>
      <c r="D44" s="8" t="s">
        <v>96</v>
      </c>
      <c r="E44" s="55">
        <v>17700</v>
      </c>
      <c r="F44" s="55">
        <v>31500</v>
      </c>
      <c r="G44" s="56">
        <v>39300</v>
      </c>
    </row>
    <row r="45" spans="1:7" ht="42.75" hidden="1" outlineLevel="3" x14ac:dyDescent="0.2">
      <c r="A45" s="15" t="s">
        <v>142</v>
      </c>
      <c r="B45" s="8" t="s">
        <v>143</v>
      </c>
      <c r="C45" s="7" t="s">
        <v>96</v>
      </c>
      <c r="D45" s="8" t="s">
        <v>96</v>
      </c>
      <c r="E45" s="55">
        <v>13777.39</v>
      </c>
      <c r="F45" s="55"/>
      <c r="G45" s="56"/>
    </row>
    <row r="46" spans="1:7" ht="42.75" hidden="1" outlineLevel="4" x14ac:dyDescent="0.2">
      <c r="A46" s="15" t="s">
        <v>144</v>
      </c>
      <c r="B46" s="8" t="s">
        <v>143</v>
      </c>
      <c r="C46" s="7" t="s">
        <v>96</v>
      </c>
      <c r="D46" s="8" t="s">
        <v>96</v>
      </c>
      <c r="E46" s="55">
        <v>12994.68</v>
      </c>
      <c r="F46" s="55"/>
      <c r="G46" s="56"/>
    </row>
    <row r="47" spans="1:7" ht="42.75" hidden="1" outlineLevel="5" x14ac:dyDescent="0.2">
      <c r="A47" s="15" t="s">
        <v>145</v>
      </c>
      <c r="B47" s="8" t="s">
        <v>146</v>
      </c>
      <c r="C47" s="7" t="s">
        <v>96</v>
      </c>
      <c r="D47" s="8" t="s">
        <v>96</v>
      </c>
      <c r="E47" s="55">
        <v>12794.33</v>
      </c>
      <c r="F47" s="55"/>
      <c r="G47" s="56"/>
    </row>
    <row r="48" spans="1:7" ht="45" hidden="1" outlineLevel="7" x14ac:dyDescent="0.2">
      <c r="A48" s="16" t="s">
        <v>145</v>
      </c>
      <c r="B48" s="12" t="s">
        <v>146</v>
      </c>
      <c r="C48" s="10" t="s">
        <v>114</v>
      </c>
      <c r="D48" s="12" t="s">
        <v>115</v>
      </c>
      <c r="E48" s="57">
        <v>12794.33</v>
      </c>
      <c r="F48" s="55"/>
      <c r="G48" s="56"/>
    </row>
    <row r="49" spans="1:7" ht="42.75" hidden="1" outlineLevel="5" x14ac:dyDescent="0.2">
      <c r="A49" s="15" t="s">
        <v>147</v>
      </c>
      <c r="B49" s="8" t="s">
        <v>148</v>
      </c>
      <c r="C49" s="7" t="s">
        <v>96</v>
      </c>
      <c r="D49" s="8" t="s">
        <v>96</v>
      </c>
      <c r="E49" s="55">
        <v>174.09</v>
      </c>
      <c r="F49" s="55"/>
      <c r="G49" s="56"/>
    </row>
    <row r="50" spans="1:7" ht="45" hidden="1" outlineLevel="7" x14ac:dyDescent="0.2">
      <c r="A50" s="16" t="s">
        <v>147</v>
      </c>
      <c r="B50" s="12" t="s">
        <v>148</v>
      </c>
      <c r="C50" s="10" t="s">
        <v>114</v>
      </c>
      <c r="D50" s="12" t="s">
        <v>115</v>
      </c>
      <c r="E50" s="57">
        <v>174.09</v>
      </c>
      <c r="F50" s="55"/>
      <c r="G50" s="56"/>
    </row>
    <row r="51" spans="1:7" ht="42.75" hidden="1" outlineLevel="5" x14ac:dyDescent="0.2">
      <c r="A51" s="15" t="s">
        <v>149</v>
      </c>
      <c r="B51" s="8" t="s">
        <v>150</v>
      </c>
      <c r="C51" s="7" t="s">
        <v>96</v>
      </c>
      <c r="D51" s="8" t="s">
        <v>96</v>
      </c>
      <c r="E51" s="55">
        <v>26.26</v>
      </c>
      <c r="F51" s="55"/>
      <c r="G51" s="56"/>
    </row>
    <row r="52" spans="1:7" ht="45" hidden="1" outlineLevel="7" x14ac:dyDescent="0.2">
      <c r="A52" s="16" t="s">
        <v>149</v>
      </c>
      <c r="B52" s="12" t="s">
        <v>150</v>
      </c>
      <c r="C52" s="10" t="s">
        <v>114</v>
      </c>
      <c r="D52" s="12" t="s">
        <v>115</v>
      </c>
      <c r="E52" s="57">
        <v>26.26</v>
      </c>
      <c r="F52" s="55"/>
      <c r="G52" s="56"/>
    </row>
    <row r="53" spans="1:7" ht="57" hidden="1" outlineLevel="4" x14ac:dyDescent="0.2">
      <c r="A53" s="15" t="s">
        <v>151</v>
      </c>
      <c r="B53" s="8" t="s">
        <v>152</v>
      </c>
      <c r="C53" s="7" t="s">
        <v>96</v>
      </c>
      <c r="D53" s="8" t="s">
        <v>96</v>
      </c>
      <c r="E53" s="55">
        <v>782.71</v>
      </c>
      <c r="F53" s="55"/>
      <c r="G53" s="56"/>
    </row>
    <row r="54" spans="1:7" ht="71.25" hidden="1" outlineLevel="5" x14ac:dyDescent="0.2">
      <c r="A54" s="15" t="s">
        <v>153</v>
      </c>
      <c r="B54" s="8" t="s">
        <v>154</v>
      </c>
      <c r="C54" s="7" t="s">
        <v>96</v>
      </c>
      <c r="D54" s="8" t="s">
        <v>96</v>
      </c>
      <c r="E54" s="55">
        <v>564.87</v>
      </c>
      <c r="F54" s="55"/>
      <c r="G54" s="56"/>
    </row>
    <row r="55" spans="1:7" ht="60" hidden="1" outlineLevel="7" x14ac:dyDescent="0.2">
      <c r="A55" s="16" t="s">
        <v>153</v>
      </c>
      <c r="B55" s="12" t="s">
        <v>154</v>
      </c>
      <c r="C55" s="10" t="s">
        <v>114</v>
      </c>
      <c r="D55" s="12" t="s">
        <v>115</v>
      </c>
      <c r="E55" s="57">
        <v>564.87</v>
      </c>
      <c r="F55" s="55"/>
      <c r="G55" s="56"/>
    </row>
    <row r="56" spans="1:7" ht="71.25" hidden="1" outlineLevel="5" x14ac:dyDescent="0.2">
      <c r="A56" s="15" t="s">
        <v>155</v>
      </c>
      <c r="B56" s="8" t="s">
        <v>156</v>
      </c>
      <c r="C56" s="7" t="s">
        <v>96</v>
      </c>
      <c r="D56" s="8" t="s">
        <v>96</v>
      </c>
      <c r="E56" s="55">
        <v>89.25</v>
      </c>
      <c r="F56" s="55"/>
      <c r="G56" s="56"/>
    </row>
    <row r="57" spans="1:7" ht="60" hidden="1" outlineLevel="7" x14ac:dyDescent="0.2">
      <c r="A57" s="16" t="s">
        <v>155</v>
      </c>
      <c r="B57" s="12" t="s">
        <v>156</v>
      </c>
      <c r="C57" s="10" t="s">
        <v>114</v>
      </c>
      <c r="D57" s="12" t="s">
        <v>115</v>
      </c>
      <c r="E57" s="57">
        <v>89.25</v>
      </c>
      <c r="F57" s="55"/>
      <c r="G57" s="56"/>
    </row>
    <row r="58" spans="1:7" ht="71.25" hidden="1" outlineLevel="5" x14ac:dyDescent="0.2">
      <c r="A58" s="15" t="s">
        <v>157</v>
      </c>
      <c r="B58" s="8" t="s">
        <v>158</v>
      </c>
      <c r="C58" s="7" t="s">
        <v>96</v>
      </c>
      <c r="D58" s="8" t="s">
        <v>96</v>
      </c>
      <c r="E58" s="55">
        <v>128.59</v>
      </c>
      <c r="F58" s="55"/>
      <c r="G58" s="56"/>
    </row>
    <row r="59" spans="1:7" ht="60" hidden="1" outlineLevel="7" x14ac:dyDescent="0.2">
      <c r="A59" s="16" t="s">
        <v>157</v>
      </c>
      <c r="B59" s="12" t="s">
        <v>158</v>
      </c>
      <c r="C59" s="10" t="s">
        <v>114</v>
      </c>
      <c r="D59" s="12" t="s">
        <v>115</v>
      </c>
      <c r="E59" s="57">
        <v>128.59</v>
      </c>
      <c r="F59" s="55"/>
      <c r="G59" s="56"/>
    </row>
    <row r="60" spans="1:7" ht="57" hidden="1" outlineLevel="3" x14ac:dyDescent="0.2">
      <c r="A60" s="15" t="s">
        <v>159</v>
      </c>
      <c r="B60" s="8" t="s">
        <v>160</v>
      </c>
      <c r="C60" s="7" t="s">
        <v>96</v>
      </c>
      <c r="D60" s="8" t="s">
        <v>96</v>
      </c>
      <c r="E60" s="55">
        <v>3851.37</v>
      </c>
      <c r="F60" s="55"/>
      <c r="G60" s="56"/>
    </row>
    <row r="61" spans="1:7" ht="57" hidden="1" outlineLevel="4" x14ac:dyDescent="0.2">
      <c r="A61" s="15" t="s">
        <v>161</v>
      </c>
      <c r="B61" s="8" t="s">
        <v>160</v>
      </c>
      <c r="C61" s="7" t="s">
        <v>96</v>
      </c>
      <c r="D61" s="8" t="s">
        <v>96</v>
      </c>
      <c r="E61" s="55">
        <v>4327.2700000000004</v>
      </c>
      <c r="F61" s="55"/>
      <c r="G61" s="56"/>
    </row>
    <row r="62" spans="1:7" ht="57" hidden="1" outlineLevel="5" x14ac:dyDescent="0.2">
      <c r="A62" s="15" t="s">
        <v>162</v>
      </c>
      <c r="B62" s="8" t="s">
        <v>163</v>
      </c>
      <c r="C62" s="7" t="s">
        <v>96</v>
      </c>
      <c r="D62" s="8" t="s">
        <v>96</v>
      </c>
      <c r="E62" s="55">
        <v>4218.29</v>
      </c>
      <c r="F62" s="55"/>
      <c r="G62" s="56"/>
    </row>
    <row r="63" spans="1:7" ht="60" hidden="1" outlineLevel="7" x14ac:dyDescent="0.2">
      <c r="A63" s="16" t="s">
        <v>162</v>
      </c>
      <c r="B63" s="12" t="s">
        <v>163</v>
      </c>
      <c r="C63" s="10" t="s">
        <v>114</v>
      </c>
      <c r="D63" s="12" t="s">
        <v>115</v>
      </c>
      <c r="E63" s="57">
        <v>4218.29</v>
      </c>
      <c r="F63" s="55"/>
      <c r="G63" s="56"/>
    </row>
    <row r="64" spans="1:7" ht="57" hidden="1" outlineLevel="5" x14ac:dyDescent="0.2">
      <c r="A64" s="15" t="s">
        <v>164</v>
      </c>
      <c r="B64" s="8" t="s">
        <v>165</v>
      </c>
      <c r="C64" s="7" t="s">
        <v>96</v>
      </c>
      <c r="D64" s="8" t="s">
        <v>96</v>
      </c>
      <c r="E64" s="55">
        <v>108.48</v>
      </c>
      <c r="F64" s="55"/>
      <c r="G64" s="56"/>
    </row>
    <row r="65" spans="1:7" ht="60" hidden="1" outlineLevel="7" x14ac:dyDescent="0.2">
      <c r="A65" s="16" t="s">
        <v>164</v>
      </c>
      <c r="B65" s="12" t="s">
        <v>165</v>
      </c>
      <c r="C65" s="10" t="s">
        <v>114</v>
      </c>
      <c r="D65" s="12" t="s">
        <v>115</v>
      </c>
      <c r="E65" s="57">
        <v>108.48</v>
      </c>
      <c r="F65" s="55"/>
      <c r="G65" s="56"/>
    </row>
    <row r="66" spans="1:7" ht="57" hidden="1" outlineLevel="5" x14ac:dyDescent="0.2">
      <c r="A66" s="15" t="s">
        <v>166</v>
      </c>
      <c r="B66" s="8" t="s">
        <v>167</v>
      </c>
      <c r="C66" s="7" t="s">
        <v>96</v>
      </c>
      <c r="D66" s="8" t="s">
        <v>96</v>
      </c>
      <c r="E66" s="55">
        <v>0.5</v>
      </c>
      <c r="F66" s="55"/>
      <c r="G66" s="56"/>
    </row>
    <row r="67" spans="1:7" ht="60" hidden="1" outlineLevel="7" x14ac:dyDescent="0.2">
      <c r="A67" s="16" t="s">
        <v>166</v>
      </c>
      <c r="B67" s="12" t="s">
        <v>167</v>
      </c>
      <c r="C67" s="10" t="s">
        <v>114</v>
      </c>
      <c r="D67" s="12" t="s">
        <v>115</v>
      </c>
      <c r="E67" s="57">
        <v>0.5</v>
      </c>
      <c r="F67" s="55"/>
      <c r="G67" s="56"/>
    </row>
    <row r="68" spans="1:7" ht="71.25" hidden="1" outlineLevel="4" x14ac:dyDescent="0.2">
      <c r="A68" s="15" t="s">
        <v>168</v>
      </c>
      <c r="B68" s="8" t="s">
        <v>169</v>
      </c>
      <c r="C68" s="7" t="s">
        <v>96</v>
      </c>
      <c r="D68" s="8" t="s">
        <v>96</v>
      </c>
      <c r="E68" s="55">
        <v>-475.9</v>
      </c>
      <c r="F68" s="55"/>
      <c r="G68" s="56"/>
    </row>
    <row r="69" spans="1:7" ht="85.5" hidden="1" outlineLevel="5" x14ac:dyDescent="0.2">
      <c r="A69" s="15" t="s">
        <v>170</v>
      </c>
      <c r="B69" s="8" t="s">
        <v>173</v>
      </c>
      <c r="C69" s="7" t="s">
        <v>96</v>
      </c>
      <c r="D69" s="8" t="s">
        <v>96</v>
      </c>
      <c r="E69" s="55">
        <v>-538.30999999999995</v>
      </c>
      <c r="F69" s="55"/>
      <c r="G69" s="56"/>
    </row>
    <row r="70" spans="1:7" ht="75" hidden="1" outlineLevel="7" x14ac:dyDescent="0.2">
      <c r="A70" s="16" t="s">
        <v>170</v>
      </c>
      <c r="B70" s="12" t="s">
        <v>173</v>
      </c>
      <c r="C70" s="10" t="s">
        <v>114</v>
      </c>
      <c r="D70" s="12" t="s">
        <v>115</v>
      </c>
      <c r="E70" s="57">
        <v>-538.30999999999995</v>
      </c>
      <c r="F70" s="55"/>
      <c r="G70" s="56"/>
    </row>
    <row r="71" spans="1:7" ht="85.5" hidden="1" outlineLevel="5" x14ac:dyDescent="0.2">
      <c r="A71" s="15" t="s">
        <v>174</v>
      </c>
      <c r="B71" s="8" t="s">
        <v>175</v>
      </c>
      <c r="C71" s="7" t="s">
        <v>96</v>
      </c>
      <c r="D71" s="8" t="s">
        <v>96</v>
      </c>
      <c r="E71" s="55">
        <v>35.43</v>
      </c>
      <c r="F71" s="55"/>
      <c r="G71" s="56"/>
    </row>
    <row r="72" spans="1:7" ht="75" hidden="1" outlineLevel="7" x14ac:dyDescent="0.2">
      <c r="A72" s="16" t="s">
        <v>174</v>
      </c>
      <c r="B72" s="12" t="s">
        <v>175</v>
      </c>
      <c r="C72" s="10" t="s">
        <v>114</v>
      </c>
      <c r="D72" s="12" t="s">
        <v>115</v>
      </c>
      <c r="E72" s="57">
        <v>35.43</v>
      </c>
      <c r="F72" s="55"/>
      <c r="G72" s="56"/>
    </row>
    <row r="73" spans="1:7" ht="71.25" hidden="1" outlineLevel="5" x14ac:dyDescent="0.2">
      <c r="A73" s="15" t="s">
        <v>176</v>
      </c>
      <c r="B73" s="8" t="s">
        <v>177</v>
      </c>
      <c r="C73" s="7" t="s">
        <v>96</v>
      </c>
      <c r="D73" s="8" t="s">
        <v>96</v>
      </c>
      <c r="E73" s="55">
        <v>26.98</v>
      </c>
      <c r="F73" s="55"/>
      <c r="G73" s="56"/>
    </row>
    <row r="74" spans="1:7" ht="75" hidden="1" outlineLevel="7" x14ac:dyDescent="0.2">
      <c r="A74" s="16" t="s">
        <v>176</v>
      </c>
      <c r="B74" s="12" t="s">
        <v>177</v>
      </c>
      <c r="C74" s="10" t="s">
        <v>114</v>
      </c>
      <c r="D74" s="12" t="s">
        <v>115</v>
      </c>
      <c r="E74" s="57">
        <v>26.98</v>
      </c>
      <c r="F74" s="55"/>
      <c r="G74" s="56"/>
    </row>
    <row r="75" spans="1:7" ht="42.75" hidden="1" outlineLevel="3" x14ac:dyDescent="0.2">
      <c r="A75" s="15" t="s">
        <v>178</v>
      </c>
      <c r="B75" s="8" t="s">
        <v>179</v>
      </c>
      <c r="C75" s="7" t="s">
        <v>96</v>
      </c>
      <c r="D75" s="8" t="s">
        <v>96</v>
      </c>
      <c r="E75" s="55">
        <v>113.64</v>
      </c>
      <c r="F75" s="55"/>
      <c r="G75" s="56"/>
    </row>
    <row r="76" spans="1:7" ht="42.75" hidden="1" outlineLevel="4" x14ac:dyDescent="0.2">
      <c r="A76" s="15" t="s">
        <v>180</v>
      </c>
      <c r="B76" s="8" t="s">
        <v>179</v>
      </c>
      <c r="C76" s="7" t="s">
        <v>96</v>
      </c>
      <c r="D76" s="8" t="s">
        <v>96</v>
      </c>
      <c r="E76" s="55">
        <v>113.64</v>
      </c>
      <c r="F76" s="55"/>
      <c r="G76" s="56"/>
    </row>
    <row r="77" spans="1:7" ht="42.75" hidden="1" outlineLevel="5" x14ac:dyDescent="0.2">
      <c r="A77" s="15" t="s">
        <v>181</v>
      </c>
      <c r="B77" s="8" t="s">
        <v>182</v>
      </c>
      <c r="C77" s="7" t="s">
        <v>96</v>
      </c>
      <c r="D77" s="8" t="s">
        <v>96</v>
      </c>
      <c r="E77" s="55">
        <v>113.59</v>
      </c>
      <c r="F77" s="55"/>
      <c r="G77" s="56"/>
    </row>
    <row r="78" spans="1:7" ht="45" hidden="1" outlineLevel="7" x14ac:dyDescent="0.2">
      <c r="A78" s="16" t="s">
        <v>181</v>
      </c>
      <c r="B78" s="12" t="s">
        <v>182</v>
      </c>
      <c r="C78" s="10" t="s">
        <v>114</v>
      </c>
      <c r="D78" s="12" t="s">
        <v>115</v>
      </c>
      <c r="E78" s="57">
        <v>113.59</v>
      </c>
      <c r="F78" s="55"/>
      <c r="G78" s="56"/>
    </row>
    <row r="79" spans="1:7" ht="42.75" hidden="1" outlineLevel="5" x14ac:dyDescent="0.2">
      <c r="A79" s="15" t="s">
        <v>183</v>
      </c>
      <c r="B79" s="8" t="s">
        <v>184</v>
      </c>
      <c r="C79" s="7" t="s">
        <v>96</v>
      </c>
      <c r="D79" s="8" t="s">
        <v>96</v>
      </c>
      <c r="E79" s="55">
        <v>0.05</v>
      </c>
      <c r="F79" s="55"/>
      <c r="G79" s="56"/>
    </row>
    <row r="80" spans="1:7" ht="45" hidden="1" outlineLevel="7" x14ac:dyDescent="0.2">
      <c r="A80" s="16" t="s">
        <v>183</v>
      </c>
      <c r="B80" s="12" t="s">
        <v>184</v>
      </c>
      <c r="C80" s="10" t="s">
        <v>114</v>
      </c>
      <c r="D80" s="12" t="s">
        <v>115</v>
      </c>
      <c r="E80" s="57">
        <v>0.05</v>
      </c>
      <c r="F80" s="55"/>
      <c r="G80" s="56"/>
    </row>
    <row r="81" spans="1:7" ht="28.5" outlineLevel="2" collapsed="1" x14ac:dyDescent="0.2">
      <c r="A81" s="15" t="s">
        <v>185</v>
      </c>
      <c r="B81" s="8" t="s">
        <v>186</v>
      </c>
      <c r="C81" s="7" t="s">
        <v>96</v>
      </c>
      <c r="D81" s="8" t="s">
        <v>96</v>
      </c>
      <c r="E81" s="55">
        <v>100</v>
      </c>
      <c r="F81" s="55">
        <v>50</v>
      </c>
      <c r="G81" s="56">
        <v>10</v>
      </c>
    </row>
    <row r="82" spans="1:7" ht="28.5" hidden="1" outlineLevel="3" x14ac:dyDescent="0.2">
      <c r="A82" s="15" t="s">
        <v>187</v>
      </c>
      <c r="B82" s="8" t="s">
        <v>186</v>
      </c>
      <c r="C82" s="7" t="s">
        <v>96</v>
      </c>
      <c r="D82" s="8" t="s">
        <v>96</v>
      </c>
      <c r="E82" s="55">
        <v>20289.71</v>
      </c>
      <c r="F82" s="55"/>
      <c r="G82" s="56"/>
    </row>
    <row r="83" spans="1:7" ht="42.75" hidden="1" outlineLevel="4" x14ac:dyDescent="0.2">
      <c r="A83" s="15" t="s">
        <v>188</v>
      </c>
      <c r="B83" s="8" t="s">
        <v>189</v>
      </c>
      <c r="C83" s="7" t="s">
        <v>96</v>
      </c>
      <c r="D83" s="8" t="s">
        <v>96</v>
      </c>
      <c r="E83" s="55">
        <v>20159.490000000002</v>
      </c>
      <c r="F83" s="55"/>
      <c r="G83" s="56"/>
    </row>
    <row r="84" spans="1:7" ht="30" hidden="1" outlineLevel="7" x14ac:dyDescent="0.2">
      <c r="A84" s="16" t="s">
        <v>188</v>
      </c>
      <c r="B84" s="12" t="s">
        <v>189</v>
      </c>
      <c r="C84" s="10" t="s">
        <v>114</v>
      </c>
      <c r="D84" s="12" t="s">
        <v>115</v>
      </c>
      <c r="E84" s="57">
        <v>20159.490000000002</v>
      </c>
      <c r="F84" s="55"/>
      <c r="G84" s="56"/>
    </row>
    <row r="85" spans="1:7" ht="42.75" hidden="1" outlineLevel="4" x14ac:dyDescent="0.2">
      <c r="A85" s="15" t="s">
        <v>190</v>
      </c>
      <c r="B85" s="8" t="s">
        <v>191</v>
      </c>
      <c r="C85" s="7" t="s">
        <v>96</v>
      </c>
      <c r="D85" s="8" t="s">
        <v>96</v>
      </c>
      <c r="E85" s="55">
        <v>36.6</v>
      </c>
      <c r="F85" s="55"/>
      <c r="G85" s="56"/>
    </row>
    <row r="86" spans="1:7" ht="30" hidden="1" outlineLevel="7" x14ac:dyDescent="0.2">
      <c r="A86" s="16" t="s">
        <v>190</v>
      </c>
      <c r="B86" s="12" t="s">
        <v>191</v>
      </c>
      <c r="C86" s="10" t="s">
        <v>114</v>
      </c>
      <c r="D86" s="12" t="s">
        <v>115</v>
      </c>
      <c r="E86" s="57">
        <v>36.6</v>
      </c>
      <c r="F86" s="55"/>
      <c r="G86" s="56"/>
    </row>
    <row r="87" spans="1:7" ht="28.5" hidden="1" outlineLevel="4" x14ac:dyDescent="0.2">
      <c r="A87" s="15" t="s">
        <v>192</v>
      </c>
      <c r="B87" s="8" t="s">
        <v>193</v>
      </c>
      <c r="C87" s="7" t="s">
        <v>96</v>
      </c>
      <c r="D87" s="8" t="s">
        <v>96</v>
      </c>
      <c r="E87" s="55">
        <v>93.62</v>
      </c>
      <c r="F87" s="55"/>
      <c r="G87" s="56"/>
    </row>
    <row r="88" spans="1:7" ht="30" hidden="1" outlineLevel="7" x14ac:dyDescent="0.2">
      <c r="A88" s="16" t="s">
        <v>192</v>
      </c>
      <c r="B88" s="12" t="s">
        <v>193</v>
      </c>
      <c r="C88" s="10" t="s">
        <v>114</v>
      </c>
      <c r="D88" s="12" t="s">
        <v>115</v>
      </c>
      <c r="E88" s="57">
        <v>93.62</v>
      </c>
      <c r="F88" s="55"/>
      <c r="G88" s="56"/>
    </row>
    <row r="89" spans="1:7" ht="42.75" hidden="1" outlineLevel="3" x14ac:dyDescent="0.2">
      <c r="A89" s="15" t="s">
        <v>194</v>
      </c>
      <c r="B89" s="8" t="s">
        <v>195</v>
      </c>
      <c r="C89" s="7" t="s">
        <v>96</v>
      </c>
      <c r="D89" s="8" t="s">
        <v>96</v>
      </c>
      <c r="E89" s="55">
        <v>-176.18</v>
      </c>
      <c r="F89" s="55"/>
      <c r="G89" s="56"/>
    </row>
    <row r="90" spans="1:7" ht="57" hidden="1" outlineLevel="4" x14ac:dyDescent="0.2">
      <c r="A90" s="15" t="s">
        <v>196</v>
      </c>
      <c r="B90" s="8" t="s">
        <v>197</v>
      </c>
      <c r="C90" s="7" t="s">
        <v>96</v>
      </c>
      <c r="D90" s="8" t="s">
        <v>96</v>
      </c>
      <c r="E90" s="55">
        <v>-258.7</v>
      </c>
      <c r="F90" s="55"/>
      <c r="G90" s="56"/>
    </row>
    <row r="91" spans="1:7" ht="45" hidden="1" outlineLevel="7" x14ac:dyDescent="0.2">
      <c r="A91" s="16" t="s">
        <v>196</v>
      </c>
      <c r="B91" s="12" t="s">
        <v>197</v>
      </c>
      <c r="C91" s="10" t="s">
        <v>114</v>
      </c>
      <c r="D91" s="12" t="s">
        <v>115</v>
      </c>
      <c r="E91" s="57">
        <v>-258.7</v>
      </c>
      <c r="F91" s="55"/>
      <c r="G91" s="56"/>
    </row>
    <row r="92" spans="1:7" ht="57" hidden="1" outlineLevel="4" x14ac:dyDescent="0.2">
      <c r="A92" s="15" t="s">
        <v>198</v>
      </c>
      <c r="B92" s="8" t="s">
        <v>199</v>
      </c>
      <c r="C92" s="7" t="s">
        <v>96</v>
      </c>
      <c r="D92" s="8" t="s">
        <v>96</v>
      </c>
      <c r="E92" s="55">
        <v>28.62</v>
      </c>
      <c r="F92" s="55"/>
      <c r="G92" s="56"/>
    </row>
    <row r="93" spans="1:7" ht="45" hidden="1" outlineLevel="7" x14ac:dyDescent="0.2">
      <c r="A93" s="16" t="s">
        <v>198</v>
      </c>
      <c r="B93" s="12" t="s">
        <v>199</v>
      </c>
      <c r="C93" s="10" t="s">
        <v>114</v>
      </c>
      <c r="D93" s="12" t="s">
        <v>115</v>
      </c>
      <c r="E93" s="57">
        <v>28.62</v>
      </c>
      <c r="F93" s="55"/>
      <c r="G93" s="56"/>
    </row>
    <row r="94" spans="1:7" ht="57" hidden="1" outlineLevel="4" x14ac:dyDescent="0.2">
      <c r="A94" s="15" t="s">
        <v>200</v>
      </c>
      <c r="B94" s="8" t="s">
        <v>201</v>
      </c>
      <c r="C94" s="7" t="s">
        <v>96</v>
      </c>
      <c r="D94" s="8" t="s">
        <v>96</v>
      </c>
      <c r="E94" s="55">
        <v>53.9</v>
      </c>
      <c r="F94" s="55"/>
      <c r="G94" s="56"/>
    </row>
    <row r="95" spans="1:7" ht="45" hidden="1" outlineLevel="7" x14ac:dyDescent="0.2">
      <c r="A95" s="16" t="s">
        <v>200</v>
      </c>
      <c r="B95" s="12" t="s">
        <v>201</v>
      </c>
      <c r="C95" s="10" t="s">
        <v>114</v>
      </c>
      <c r="D95" s="12" t="s">
        <v>115</v>
      </c>
      <c r="E95" s="57">
        <v>53.9</v>
      </c>
      <c r="F95" s="55"/>
      <c r="G95" s="56"/>
    </row>
    <row r="96" spans="1:7" ht="14.25" outlineLevel="2" collapsed="1" x14ac:dyDescent="0.2">
      <c r="A96" s="15" t="s">
        <v>202</v>
      </c>
      <c r="B96" s="8" t="s">
        <v>203</v>
      </c>
      <c r="C96" s="7" t="s">
        <v>96</v>
      </c>
      <c r="D96" s="8" t="s">
        <v>96</v>
      </c>
      <c r="E96" s="55">
        <v>10</v>
      </c>
      <c r="F96" s="55">
        <v>10</v>
      </c>
      <c r="G96" s="56">
        <v>10</v>
      </c>
    </row>
    <row r="97" spans="1:11" ht="14.25" hidden="1" outlineLevel="3" x14ac:dyDescent="0.2">
      <c r="A97" s="15" t="s">
        <v>204</v>
      </c>
      <c r="B97" s="8" t="s">
        <v>203</v>
      </c>
      <c r="C97" s="7" t="s">
        <v>96</v>
      </c>
      <c r="D97" s="8" t="s">
        <v>96</v>
      </c>
      <c r="E97" s="55">
        <v>153.65</v>
      </c>
      <c r="F97" s="58"/>
      <c r="G97" s="59"/>
    </row>
    <row r="98" spans="1:11" ht="28.5" hidden="1" outlineLevel="4" x14ac:dyDescent="0.2">
      <c r="A98" s="15" t="s">
        <v>205</v>
      </c>
      <c r="B98" s="8" t="s">
        <v>206</v>
      </c>
      <c r="C98" s="7" t="s">
        <v>96</v>
      </c>
      <c r="D98" s="8" t="s">
        <v>96</v>
      </c>
      <c r="E98" s="55">
        <v>152.91</v>
      </c>
      <c r="F98" s="58"/>
      <c r="G98" s="59"/>
    </row>
    <row r="99" spans="1:11" ht="30" hidden="1" outlineLevel="7" x14ac:dyDescent="0.2">
      <c r="A99" s="16" t="s">
        <v>205</v>
      </c>
      <c r="B99" s="12" t="s">
        <v>206</v>
      </c>
      <c r="C99" s="10" t="s">
        <v>114</v>
      </c>
      <c r="D99" s="12" t="s">
        <v>115</v>
      </c>
      <c r="E99" s="57">
        <v>152.91</v>
      </c>
      <c r="F99" s="58"/>
      <c r="G99" s="59"/>
    </row>
    <row r="100" spans="1:11" ht="28.5" hidden="1" outlineLevel="4" x14ac:dyDescent="0.2">
      <c r="A100" s="15" t="s">
        <v>207</v>
      </c>
      <c r="B100" s="8" t="s">
        <v>208</v>
      </c>
      <c r="C100" s="7" t="s">
        <v>96</v>
      </c>
      <c r="D100" s="8" t="s">
        <v>96</v>
      </c>
      <c r="E100" s="55">
        <v>0.74</v>
      </c>
      <c r="F100" s="58"/>
      <c r="G100" s="59"/>
    </row>
    <row r="101" spans="1:11" ht="30" hidden="1" outlineLevel="7" x14ac:dyDescent="0.2">
      <c r="A101" s="16" t="s">
        <v>207</v>
      </c>
      <c r="B101" s="12" t="s">
        <v>208</v>
      </c>
      <c r="C101" s="10" t="s">
        <v>114</v>
      </c>
      <c r="D101" s="12" t="s">
        <v>115</v>
      </c>
      <c r="E101" s="57">
        <v>0.74</v>
      </c>
      <c r="F101" s="58"/>
      <c r="G101" s="59"/>
    </row>
    <row r="102" spans="1:11" ht="28.5" hidden="1" outlineLevel="7" x14ac:dyDescent="0.2">
      <c r="A102" s="15" t="s">
        <v>341</v>
      </c>
      <c r="B102" s="8" t="s">
        <v>419</v>
      </c>
      <c r="C102" s="10"/>
      <c r="D102" s="12"/>
      <c r="E102" s="55">
        <v>3350</v>
      </c>
      <c r="F102" s="55">
        <v>3400</v>
      </c>
      <c r="G102" s="56">
        <v>3410</v>
      </c>
    </row>
    <row r="103" spans="1:11" ht="14.25" outlineLevel="1" x14ac:dyDescent="0.2">
      <c r="A103" s="15" t="s">
        <v>209</v>
      </c>
      <c r="B103" s="8" t="s">
        <v>210</v>
      </c>
      <c r="C103" s="7" t="s">
        <v>96</v>
      </c>
      <c r="D103" s="8" t="s">
        <v>96</v>
      </c>
      <c r="E103" s="55">
        <f>E104+E122</f>
        <v>10490</v>
      </c>
      <c r="F103" s="55">
        <f>F104+F122</f>
        <v>11060</v>
      </c>
      <c r="G103" s="56">
        <f>G104+G122</f>
        <v>11700</v>
      </c>
    </row>
    <row r="104" spans="1:11" ht="14.25" outlineLevel="2" collapsed="1" x14ac:dyDescent="0.2">
      <c r="A104" s="15" t="s">
        <v>211</v>
      </c>
      <c r="B104" s="8" t="s">
        <v>212</v>
      </c>
      <c r="C104" s="7" t="s">
        <v>96</v>
      </c>
      <c r="D104" s="8" t="s">
        <v>96</v>
      </c>
      <c r="E104" s="55">
        <v>6880</v>
      </c>
      <c r="F104" s="55">
        <v>7400</v>
      </c>
      <c r="G104" s="56">
        <v>8000</v>
      </c>
      <c r="I104" s="18"/>
      <c r="J104" s="18"/>
      <c r="K104" s="18"/>
    </row>
    <row r="105" spans="1:11" ht="57" hidden="1" outlineLevel="3" x14ac:dyDescent="0.2">
      <c r="A105" s="15" t="s">
        <v>213</v>
      </c>
      <c r="B105" s="8" t="s">
        <v>214</v>
      </c>
      <c r="C105" s="7" t="s">
        <v>96</v>
      </c>
      <c r="D105" s="8" t="s">
        <v>96</v>
      </c>
      <c r="E105" s="55">
        <v>1047.9000000000001</v>
      </c>
      <c r="F105" s="58"/>
      <c r="G105" s="59"/>
      <c r="I105" s="18"/>
      <c r="J105" s="18"/>
      <c r="K105" s="18"/>
    </row>
    <row r="106" spans="1:11" ht="71.25" hidden="1" outlineLevel="4" x14ac:dyDescent="0.2">
      <c r="A106" s="15" t="s">
        <v>215</v>
      </c>
      <c r="B106" s="8" t="s">
        <v>216</v>
      </c>
      <c r="C106" s="7" t="s">
        <v>96</v>
      </c>
      <c r="D106" s="8" t="s">
        <v>96</v>
      </c>
      <c r="E106" s="55">
        <v>1034.28</v>
      </c>
      <c r="F106" s="58"/>
      <c r="G106" s="59"/>
      <c r="I106" s="18"/>
      <c r="J106" s="18"/>
      <c r="K106" s="18"/>
    </row>
    <row r="107" spans="1:11" ht="60" hidden="1" outlineLevel="7" x14ac:dyDescent="0.2">
      <c r="A107" s="16" t="s">
        <v>215</v>
      </c>
      <c r="B107" s="12" t="s">
        <v>216</v>
      </c>
      <c r="C107" s="10" t="s">
        <v>114</v>
      </c>
      <c r="D107" s="12" t="s">
        <v>115</v>
      </c>
      <c r="E107" s="57">
        <v>1034.28</v>
      </c>
      <c r="F107" s="58"/>
      <c r="G107" s="59"/>
      <c r="I107" s="18"/>
      <c r="J107" s="18"/>
      <c r="K107" s="18"/>
    </row>
    <row r="108" spans="1:11" ht="71.25" hidden="1" outlineLevel="4" x14ac:dyDescent="0.2">
      <c r="A108" s="15" t="s">
        <v>217</v>
      </c>
      <c r="B108" s="8" t="s">
        <v>218</v>
      </c>
      <c r="C108" s="7" t="s">
        <v>96</v>
      </c>
      <c r="D108" s="8" t="s">
        <v>96</v>
      </c>
      <c r="E108" s="55">
        <v>13.62</v>
      </c>
      <c r="F108" s="58"/>
      <c r="G108" s="59"/>
      <c r="I108" s="18"/>
      <c r="J108" s="18"/>
      <c r="K108" s="18"/>
    </row>
    <row r="109" spans="1:11" ht="60" hidden="1" outlineLevel="7" x14ac:dyDescent="0.2">
      <c r="A109" s="16" t="s">
        <v>217</v>
      </c>
      <c r="B109" s="12" t="s">
        <v>218</v>
      </c>
      <c r="C109" s="10" t="s">
        <v>114</v>
      </c>
      <c r="D109" s="12" t="s">
        <v>115</v>
      </c>
      <c r="E109" s="57">
        <v>13.62</v>
      </c>
      <c r="F109" s="58"/>
      <c r="G109" s="59"/>
      <c r="I109" s="18"/>
      <c r="J109" s="18"/>
      <c r="K109" s="18"/>
    </row>
    <row r="110" spans="1:11" ht="14.25" hidden="1" outlineLevel="3" x14ac:dyDescent="0.2">
      <c r="A110" s="15" t="s">
        <v>219</v>
      </c>
      <c r="B110" s="8" t="s">
        <v>220</v>
      </c>
      <c r="C110" s="7" t="s">
        <v>96</v>
      </c>
      <c r="D110" s="8" t="s">
        <v>96</v>
      </c>
      <c r="E110" s="55">
        <v>997.25</v>
      </c>
      <c r="F110" s="58"/>
      <c r="G110" s="59"/>
      <c r="I110" s="18"/>
      <c r="J110" s="18"/>
      <c r="K110" s="18"/>
    </row>
    <row r="111" spans="1:11" ht="28.5" hidden="1" outlineLevel="4" x14ac:dyDescent="0.2">
      <c r="A111" s="15" t="s">
        <v>221</v>
      </c>
      <c r="B111" s="8" t="s">
        <v>222</v>
      </c>
      <c r="C111" s="7" t="s">
        <v>96</v>
      </c>
      <c r="D111" s="8" t="s">
        <v>96</v>
      </c>
      <c r="E111" s="55">
        <v>990.77</v>
      </c>
      <c r="F111" s="58"/>
      <c r="G111" s="59"/>
      <c r="I111" s="18"/>
      <c r="J111" s="18"/>
      <c r="K111" s="18"/>
    </row>
    <row r="112" spans="1:11" ht="30" hidden="1" outlineLevel="7" x14ac:dyDescent="0.2">
      <c r="A112" s="16" t="s">
        <v>221</v>
      </c>
      <c r="B112" s="12" t="s">
        <v>222</v>
      </c>
      <c r="C112" s="10" t="s">
        <v>114</v>
      </c>
      <c r="D112" s="12" t="s">
        <v>115</v>
      </c>
      <c r="E112" s="57">
        <v>990.77</v>
      </c>
      <c r="F112" s="58"/>
      <c r="G112" s="59"/>
      <c r="I112" s="18"/>
      <c r="J112" s="18"/>
      <c r="K112" s="18"/>
    </row>
    <row r="113" spans="1:11" ht="28.5" hidden="1" outlineLevel="4" x14ac:dyDescent="0.2">
      <c r="A113" s="15" t="s">
        <v>223</v>
      </c>
      <c r="B113" s="8" t="s">
        <v>224</v>
      </c>
      <c r="C113" s="7" t="s">
        <v>96</v>
      </c>
      <c r="D113" s="8" t="s">
        <v>96</v>
      </c>
      <c r="E113" s="55">
        <v>3.1</v>
      </c>
      <c r="F113" s="58"/>
      <c r="G113" s="59"/>
      <c r="I113" s="18"/>
      <c r="J113" s="18"/>
      <c r="K113" s="18"/>
    </row>
    <row r="114" spans="1:11" ht="15" hidden="1" outlineLevel="7" x14ac:dyDescent="0.2">
      <c r="A114" s="16" t="s">
        <v>223</v>
      </c>
      <c r="B114" s="12" t="s">
        <v>224</v>
      </c>
      <c r="C114" s="10" t="s">
        <v>114</v>
      </c>
      <c r="D114" s="12" t="s">
        <v>115</v>
      </c>
      <c r="E114" s="57">
        <v>3.1</v>
      </c>
      <c r="F114" s="58"/>
      <c r="G114" s="59"/>
      <c r="I114" s="18"/>
      <c r="J114" s="18"/>
      <c r="K114" s="18"/>
    </row>
    <row r="115" spans="1:11" ht="28.5" hidden="1" outlineLevel="4" x14ac:dyDescent="0.2">
      <c r="A115" s="15" t="s">
        <v>225</v>
      </c>
      <c r="B115" s="8" t="s">
        <v>226</v>
      </c>
      <c r="C115" s="7" t="s">
        <v>96</v>
      </c>
      <c r="D115" s="8" t="s">
        <v>96</v>
      </c>
      <c r="E115" s="55">
        <v>3.38</v>
      </c>
      <c r="F115" s="58"/>
      <c r="G115" s="59"/>
      <c r="I115" s="18"/>
      <c r="J115" s="18"/>
      <c r="K115" s="18"/>
    </row>
    <row r="116" spans="1:11" ht="15" hidden="1" outlineLevel="7" x14ac:dyDescent="0.2">
      <c r="A116" s="16" t="s">
        <v>225</v>
      </c>
      <c r="B116" s="12" t="s">
        <v>226</v>
      </c>
      <c r="C116" s="10" t="s">
        <v>114</v>
      </c>
      <c r="D116" s="12" t="s">
        <v>115</v>
      </c>
      <c r="E116" s="57">
        <v>3.38</v>
      </c>
      <c r="F116" s="58"/>
      <c r="G116" s="59"/>
      <c r="I116" s="18"/>
      <c r="J116" s="18"/>
      <c r="K116" s="18"/>
    </row>
    <row r="117" spans="1:11" ht="14.25" hidden="1" outlineLevel="3" x14ac:dyDescent="0.2">
      <c r="A117" s="15" t="s">
        <v>227</v>
      </c>
      <c r="B117" s="8" t="s">
        <v>228</v>
      </c>
      <c r="C117" s="7" t="s">
        <v>96</v>
      </c>
      <c r="D117" s="8" t="s">
        <v>96</v>
      </c>
      <c r="E117" s="55">
        <v>1989.9</v>
      </c>
      <c r="F117" s="58"/>
      <c r="G117" s="59"/>
      <c r="I117" s="18"/>
      <c r="J117" s="18"/>
      <c r="K117" s="18"/>
    </row>
    <row r="118" spans="1:11" ht="28.5" hidden="1" outlineLevel="4" x14ac:dyDescent="0.2">
      <c r="A118" s="15" t="s">
        <v>229</v>
      </c>
      <c r="B118" s="8" t="s">
        <v>230</v>
      </c>
      <c r="C118" s="7" t="s">
        <v>96</v>
      </c>
      <c r="D118" s="8" t="s">
        <v>96</v>
      </c>
      <c r="E118" s="55">
        <v>1960.87</v>
      </c>
      <c r="F118" s="58"/>
      <c r="G118" s="59"/>
      <c r="I118" s="18"/>
      <c r="J118" s="18"/>
      <c r="K118" s="18"/>
    </row>
    <row r="119" spans="1:11" ht="30" hidden="1" outlineLevel="7" x14ac:dyDescent="0.2">
      <c r="A119" s="16" t="s">
        <v>229</v>
      </c>
      <c r="B119" s="12" t="s">
        <v>230</v>
      </c>
      <c r="C119" s="10" t="s">
        <v>114</v>
      </c>
      <c r="D119" s="12" t="s">
        <v>115</v>
      </c>
      <c r="E119" s="57">
        <v>1960.87</v>
      </c>
      <c r="F119" s="58"/>
      <c r="G119" s="59"/>
      <c r="I119" s="18"/>
      <c r="J119" s="18"/>
      <c r="K119" s="18"/>
    </row>
    <row r="120" spans="1:11" ht="28.5" hidden="1" outlineLevel="4" x14ac:dyDescent="0.2">
      <c r="A120" s="15" t="s">
        <v>231</v>
      </c>
      <c r="B120" s="8" t="s">
        <v>232</v>
      </c>
      <c r="C120" s="7" t="s">
        <v>96</v>
      </c>
      <c r="D120" s="8" t="s">
        <v>96</v>
      </c>
      <c r="E120" s="55">
        <v>29.03</v>
      </c>
      <c r="F120" s="58"/>
      <c r="G120" s="59"/>
      <c r="I120" s="18"/>
      <c r="J120" s="18"/>
      <c r="K120" s="18"/>
    </row>
    <row r="121" spans="1:11" ht="30" hidden="1" outlineLevel="7" x14ac:dyDescent="0.2">
      <c r="A121" s="16" t="s">
        <v>231</v>
      </c>
      <c r="B121" s="12" t="s">
        <v>232</v>
      </c>
      <c r="C121" s="10" t="s">
        <v>114</v>
      </c>
      <c r="D121" s="12" t="s">
        <v>115</v>
      </c>
      <c r="E121" s="57">
        <v>29.03</v>
      </c>
      <c r="F121" s="58"/>
      <c r="G121" s="59"/>
      <c r="I121" s="18"/>
      <c r="J121" s="18"/>
      <c r="K121" s="18"/>
    </row>
    <row r="122" spans="1:11" ht="14.25" outlineLevel="2" collapsed="1" x14ac:dyDescent="0.2">
      <c r="A122" s="15" t="s">
        <v>233</v>
      </c>
      <c r="B122" s="8" t="s">
        <v>234</v>
      </c>
      <c r="C122" s="7" t="s">
        <v>96</v>
      </c>
      <c r="D122" s="8" t="s">
        <v>96</v>
      </c>
      <c r="E122" s="55">
        <v>3610</v>
      </c>
      <c r="F122" s="55">
        <v>3660</v>
      </c>
      <c r="G122" s="56">
        <v>3700</v>
      </c>
      <c r="I122" s="18"/>
      <c r="J122" s="18"/>
      <c r="K122" s="18"/>
    </row>
    <row r="123" spans="1:11" ht="57" hidden="1" outlineLevel="3" x14ac:dyDescent="0.2">
      <c r="A123" s="15" t="s">
        <v>235</v>
      </c>
      <c r="B123" s="8" t="s">
        <v>236</v>
      </c>
      <c r="C123" s="7" t="s">
        <v>96</v>
      </c>
      <c r="D123" s="8" t="s">
        <v>96</v>
      </c>
      <c r="E123" s="55">
        <v>189.84</v>
      </c>
      <c r="F123" s="58"/>
      <c r="G123" s="59"/>
      <c r="I123" s="18"/>
      <c r="J123" s="18"/>
      <c r="K123" s="18"/>
    </row>
    <row r="124" spans="1:11" ht="85.5" hidden="1" outlineLevel="4" x14ac:dyDescent="0.2">
      <c r="A124" s="15" t="s">
        <v>237</v>
      </c>
      <c r="B124" s="8" t="s">
        <v>238</v>
      </c>
      <c r="C124" s="7" t="s">
        <v>96</v>
      </c>
      <c r="D124" s="8" t="s">
        <v>96</v>
      </c>
      <c r="E124" s="55">
        <v>189.84</v>
      </c>
      <c r="F124" s="58"/>
      <c r="G124" s="59"/>
      <c r="I124" s="18"/>
      <c r="J124" s="18"/>
      <c r="K124" s="18"/>
    </row>
    <row r="125" spans="1:11" ht="99.75" hidden="1" outlineLevel="5" x14ac:dyDescent="0.2">
      <c r="A125" s="15" t="s">
        <v>239</v>
      </c>
      <c r="B125" s="8" t="s">
        <v>240</v>
      </c>
      <c r="C125" s="7" t="s">
        <v>96</v>
      </c>
      <c r="D125" s="8" t="s">
        <v>96</v>
      </c>
      <c r="E125" s="55">
        <v>186.94</v>
      </c>
      <c r="F125" s="58"/>
      <c r="G125" s="59"/>
      <c r="I125" s="18"/>
      <c r="J125" s="18"/>
      <c r="K125" s="18"/>
    </row>
    <row r="126" spans="1:11" ht="90" hidden="1" outlineLevel="7" x14ac:dyDescent="0.2">
      <c r="A126" s="16" t="s">
        <v>239</v>
      </c>
      <c r="B126" s="12" t="s">
        <v>240</v>
      </c>
      <c r="C126" s="10" t="s">
        <v>114</v>
      </c>
      <c r="D126" s="12" t="s">
        <v>115</v>
      </c>
      <c r="E126" s="57">
        <v>186.94</v>
      </c>
      <c r="F126" s="58"/>
      <c r="G126" s="59"/>
      <c r="I126" s="18"/>
      <c r="J126" s="18"/>
      <c r="K126" s="18"/>
    </row>
    <row r="127" spans="1:11" ht="99.75" hidden="1" outlineLevel="5" x14ac:dyDescent="0.2">
      <c r="A127" s="15" t="s">
        <v>241</v>
      </c>
      <c r="B127" s="8" t="s">
        <v>242</v>
      </c>
      <c r="C127" s="7" t="s">
        <v>96</v>
      </c>
      <c r="D127" s="8" t="s">
        <v>96</v>
      </c>
      <c r="E127" s="55">
        <v>1.9</v>
      </c>
      <c r="F127" s="58"/>
      <c r="G127" s="59"/>
      <c r="I127" s="18"/>
      <c r="J127" s="18"/>
      <c r="K127" s="18"/>
    </row>
    <row r="128" spans="1:11" ht="90" hidden="1" outlineLevel="7" x14ac:dyDescent="0.2">
      <c r="A128" s="16" t="s">
        <v>241</v>
      </c>
      <c r="B128" s="12" t="s">
        <v>242</v>
      </c>
      <c r="C128" s="10" t="s">
        <v>114</v>
      </c>
      <c r="D128" s="12" t="s">
        <v>115</v>
      </c>
      <c r="E128" s="57">
        <v>1.9</v>
      </c>
      <c r="F128" s="58"/>
      <c r="G128" s="59"/>
      <c r="I128" s="18"/>
      <c r="J128" s="18"/>
      <c r="K128" s="18"/>
    </row>
    <row r="129" spans="1:11" ht="85.5" hidden="1" outlineLevel="5" x14ac:dyDescent="0.2">
      <c r="A129" s="15" t="s">
        <v>243</v>
      </c>
      <c r="B129" s="8" t="s">
        <v>244</v>
      </c>
      <c r="C129" s="7" t="s">
        <v>96</v>
      </c>
      <c r="D129" s="8" t="s">
        <v>96</v>
      </c>
      <c r="E129" s="55">
        <v>1</v>
      </c>
      <c r="F129" s="58"/>
      <c r="G129" s="59"/>
      <c r="I129" s="18"/>
      <c r="J129" s="18"/>
      <c r="K129" s="18"/>
    </row>
    <row r="130" spans="1:11" ht="90" hidden="1" outlineLevel="7" x14ac:dyDescent="0.2">
      <c r="A130" s="16" t="s">
        <v>243</v>
      </c>
      <c r="B130" s="12" t="s">
        <v>244</v>
      </c>
      <c r="C130" s="10" t="s">
        <v>114</v>
      </c>
      <c r="D130" s="12" t="s">
        <v>115</v>
      </c>
      <c r="E130" s="57">
        <v>1</v>
      </c>
      <c r="F130" s="58"/>
      <c r="G130" s="59"/>
      <c r="I130" s="18"/>
      <c r="J130" s="18"/>
      <c r="K130" s="18"/>
    </row>
    <row r="131" spans="1:11" ht="57" hidden="1" outlineLevel="3" x14ac:dyDescent="0.2">
      <c r="A131" s="15" t="s">
        <v>245</v>
      </c>
      <c r="B131" s="8" t="s">
        <v>246</v>
      </c>
      <c r="C131" s="7" t="s">
        <v>96</v>
      </c>
      <c r="D131" s="8" t="s">
        <v>96</v>
      </c>
      <c r="E131" s="55">
        <v>2106.7399999999998</v>
      </c>
      <c r="F131" s="58"/>
      <c r="G131" s="59"/>
      <c r="I131" s="18"/>
      <c r="J131" s="18"/>
      <c r="K131" s="18"/>
    </row>
    <row r="132" spans="1:11" ht="85.5" hidden="1" outlineLevel="4" x14ac:dyDescent="0.2">
      <c r="A132" s="15" t="s">
        <v>247</v>
      </c>
      <c r="B132" s="8" t="s">
        <v>248</v>
      </c>
      <c r="C132" s="7" t="s">
        <v>96</v>
      </c>
      <c r="D132" s="8" t="s">
        <v>96</v>
      </c>
      <c r="E132" s="55">
        <v>2106.7399999999998</v>
      </c>
      <c r="F132" s="58"/>
      <c r="G132" s="59"/>
      <c r="I132" s="18"/>
      <c r="J132" s="18"/>
      <c r="K132" s="18"/>
    </row>
    <row r="133" spans="1:11" ht="99.75" hidden="1" outlineLevel="5" x14ac:dyDescent="0.2">
      <c r="A133" s="15" t="s">
        <v>249</v>
      </c>
      <c r="B133" s="8" t="s">
        <v>250</v>
      </c>
      <c r="C133" s="7" t="s">
        <v>96</v>
      </c>
      <c r="D133" s="8" t="s">
        <v>96</v>
      </c>
      <c r="E133" s="55">
        <v>2096.62</v>
      </c>
      <c r="F133" s="58"/>
      <c r="G133" s="59"/>
      <c r="I133" s="18"/>
      <c r="J133" s="18"/>
      <c r="K133" s="18"/>
    </row>
    <row r="134" spans="1:11" ht="90" hidden="1" outlineLevel="7" x14ac:dyDescent="0.2">
      <c r="A134" s="16" t="s">
        <v>249</v>
      </c>
      <c r="B134" s="12" t="s">
        <v>250</v>
      </c>
      <c r="C134" s="10" t="s">
        <v>114</v>
      </c>
      <c r="D134" s="12" t="s">
        <v>115</v>
      </c>
      <c r="E134" s="57">
        <v>2096.62</v>
      </c>
      <c r="F134" s="58"/>
      <c r="G134" s="59"/>
      <c r="I134" s="18"/>
      <c r="J134" s="18"/>
      <c r="K134" s="18"/>
    </row>
    <row r="135" spans="1:11" ht="99.75" hidden="1" outlineLevel="5" x14ac:dyDescent="0.2">
      <c r="A135" s="15" t="s">
        <v>251</v>
      </c>
      <c r="B135" s="8" t="s">
        <v>252</v>
      </c>
      <c r="C135" s="7" t="s">
        <v>96</v>
      </c>
      <c r="D135" s="8" t="s">
        <v>96</v>
      </c>
      <c r="E135" s="55">
        <v>2.97</v>
      </c>
      <c r="F135" s="58"/>
      <c r="G135" s="59"/>
      <c r="I135" s="18"/>
      <c r="J135" s="18"/>
      <c r="K135" s="18"/>
    </row>
    <row r="136" spans="1:11" ht="90" hidden="1" outlineLevel="7" x14ac:dyDescent="0.2">
      <c r="A136" s="16" t="s">
        <v>251</v>
      </c>
      <c r="B136" s="12" t="s">
        <v>252</v>
      </c>
      <c r="C136" s="10" t="s">
        <v>114</v>
      </c>
      <c r="D136" s="12" t="s">
        <v>115</v>
      </c>
      <c r="E136" s="57">
        <v>2.97</v>
      </c>
      <c r="F136" s="58"/>
      <c r="G136" s="59"/>
      <c r="I136" s="18"/>
      <c r="J136" s="18"/>
      <c r="K136" s="18"/>
    </row>
    <row r="137" spans="1:11" ht="85.5" hidden="1" outlineLevel="5" x14ac:dyDescent="0.2">
      <c r="A137" s="15" t="s">
        <v>253</v>
      </c>
      <c r="B137" s="8" t="s">
        <v>254</v>
      </c>
      <c r="C137" s="7" t="s">
        <v>96</v>
      </c>
      <c r="D137" s="8" t="s">
        <v>96</v>
      </c>
      <c r="E137" s="55">
        <v>7.15</v>
      </c>
      <c r="F137" s="58"/>
      <c r="G137" s="59"/>
      <c r="I137" s="18"/>
      <c r="J137" s="18"/>
      <c r="K137" s="18"/>
    </row>
    <row r="138" spans="1:11" ht="90" hidden="1" outlineLevel="7" x14ac:dyDescent="0.2">
      <c r="A138" s="16" t="s">
        <v>253</v>
      </c>
      <c r="B138" s="12" t="s">
        <v>254</v>
      </c>
      <c r="C138" s="10" t="s">
        <v>114</v>
      </c>
      <c r="D138" s="12" t="s">
        <v>115</v>
      </c>
      <c r="E138" s="57">
        <v>7.15</v>
      </c>
      <c r="F138" s="58"/>
      <c r="G138" s="59"/>
      <c r="I138" s="18"/>
      <c r="J138" s="18"/>
      <c r="K138" s="18"/>
    </row>
    <row r="139" spans="1:11" ht="14.25" outlineLevel="1" collapsed="1" x14ac:dyDescent="0.2">
      <c r="A139" s="15" t="s">
        <v>255</v>
      </c>
      <c r="B139" s="8" t="s">
        <v>256</v>
      </c>
      <c r="C139" s="7" t="s">
        <v>96</v>
      </c>
      <c r="D139" s="8" t="s">
        <v>96</v>
      </c>
      <c r="E139" s="55">
        <f>E141+E145</f>
        <v>6790</v>
      </c>
      <c r="F139" s="55">
        <f>F141+F145</f>
        <v>6860</v>
      </c>
      <c r="G139" s="56">
        <f>G141+G145</f>
        <v>6930</v>
      </c>
      <c r="H139" s="18"/>
      <c r="I139" s="18"/>
      <c r="J139" s="18"/>
      <c r="K139" s="18"/>
    </row>
    <row r="140" spans="1:11" ht="42.75" hidden="1" outlineLevel="2" x14ac:dyDescent="0.2">
      <c r="A140" s="15" t="s">
        <v>257</v>
      </c>
      <c r="B140" s="8" t="s">
        <v>258</v>
      </c>
      <c r="C140" s="7" t="s">
        <v>96</v>
      </c>
      <c r="D140" s="8" t="s">
        <v>96</v>
      </c>
      <c r="E140" s="55">
        <v>2417.54</v>
      </c>
      <c r="F140" s="58"/>
      <c r="G140" s="59"/>
      <c r="H140" s="18"/>
      <c r="I140" s="18"/>
    </row>
    <row r="141" spans="1:11" ht="57.75" hidden="1" customHeight="1" outlineLevel="3" collapsed="1" x14ac:dyDescent="0.2">
      <c r="A141" s="15" t="s">
        <v>259</v>
      </c>
      <c r="B141" s="8" t="s">
        <v>260</v>
      </c>
      <c r="C141" s="7" t="s">
        <v>96</v>
      </c>
      <c r="D141" s="8" t="s">
        <v>96</v>
      </c>
      <c r="E141" s="55">
        <v>6750</v>
      </c>
      <c r="F141" s="55">
        <v>6820</v>
      </c>
      <c r="G141" s="56">
        <v>6890</v>
      </c>
      <c r="H141" s="18"/>
      <c r="I141" s="18"/>
    </row>
    <row r="142" spans="1:11" ht="71.25" hidden="1" outlineLevel="4" x14ac:dyDescent="0.2">
      <c r="A142" s="15" t="s">
        <v>261</v>
      </c>
      <c r="B142" s="8" t="s">
        <v>262</v>
      </c>
      <c r="C142" s="7" t="s">
        <v>96</v>
      </c>
      <c r="D142" s="8" t="s">
        <v>96</v>
      </c>
      <c r="E142" s="79">
        <v>2417.54</v>
      </c>
      <c r="F142" s="79"/>
      <c r="G142" s="80"/>
    </row>
    <row r="143" spans="1:11" ht="60" hidden="1" outlineLevel="7" x14ac:dyDescent="0.2">
      <c r="A143" s="16" t="s">
        <v>261</v>
      </c>
      <c r="B143" s="12" t="s">
        <v>262</v>
      </c>
      <c r="C143" s="10" t="s">
        <v>114</v>
      </c>
      <c r="D143" s="12" t="s">
        <v>115</v>
      </c>
      <c r="E143" s="81">
        <v>2417.54</v>
      </c>
      <c r="F143" s="79"/>
      <c r="G143" s="80"/>
    </row>
    <row r="144" spans="1:11" ht="42.75" hidden="1" outlineLevel="2" x14ac:dyDescent="0.2">
      <c r="A144" s="15" t="s">
        <v>263</v>
      </c>
      <c r="B144" s="8" t="s">
        <v>264</v>
      </c>
      <c r="C144" s="7" t="s">
        <v>96</v>
      </c>
      <c r="D144" s="8" t="s">
        <v>96</v>
      </c>
      <c r="E144" s="79">
        <v>21</v>
      </c>
      <c r="F144" s="79"/>
      <c r="G144" s="80"/>
    </row>
    <row r="145" spans="1:16" ht="99" hidden="1" customHeight="1" outlineLevel="3" collapsed="1" x14ac:dyDescent="0.2">
      <c r="A145" s="50" t="s">
        <v>171</v>
      </c>
      <c r="B145" s="53" t="s">
        <v>172</v>
      </c>
      <c r="C145" s="45" t="s">
        <v>96</v>
      </c>
      <c r="D145" s="51" t="s">
        <v>96</v>
      </c>
      <c r="E145" s="55">
        <v>40</v>
      </c>
      <c r="F145" s="55">
        <v>40</v>
      </c>
      <c r="G145" s="56">
        <v>40</v>
      </c>
      <c r="H145" s="54"/>
      <c r="I145" s="54"/>
      <c r="J145" s="54"/>
      <c r="K145" s="54"/>
      <c r="L145" s="54"/>
      <c r="M145" s="54"/>
      <c r="N145" s="54"/>
      <c r="O145" s="54"/>
      <c r="P145" s="54"/>
    </row>
    <row r="146" spans="1:16" ht="42.75" hidden="1" outlineLevel="4" x14ac:dyDescent="0.2">
      <c r="A146" s="15" t="s">
        <v>265</v>
      </c>
      <c r="B146" s="8" t="s">
        <v>266</v>
      </c>
      <c r="C146" s="7" t="s">
        <v>96</v>
      </c>
      <c r="D146" s="8" t="s">
        <v>96</v>
      </c>
      <c r="E146" s="55">
        <v>21</v>
      </c>
      <c r="F146" s="58"/>
      <c r="G146" s="59"/>
    </row>
    <row r="147" spans="1:16" ht="45" hidden="1" outlineLevel="7" x14ac:dyDescent="0.2">
      <c r="A147" s="16" t="s">
        <v>265</v>
      </c>
      <c r="B147" s="12" t="s">
        <v>266</v>
      </c>
      <c r="C147" s="10" t="s">
        <v>114</v>
      </c>
      <c r="D147" s="12" t="s">
        <v>115</v>
      </c>
      <c r="E147" s="57">
        <v>21</v>
      </c>
      <c r="F147" s="58"/>
      <c r="G147" s="59"/>
    </row>
    <row r="148" spans="1:16" ht="48" customHeight="1" outlineLevel="1" collapsed="1" x14ac:dyDescent="0.2">
      <c r="A148" s="15" t="s">
        <v>267</v>
      </c>
      <c r="B148" s="8" t="s">
        <v>268</v>
      </c>
      <c r="C148" s="7" t="s">
        <v>96</v>
      </c>
      <c r="D148" s="8" t="s">
        <v>96</v>
      </c>
      <c r="E148" s="55">
        <v>0</v>
      </c>
      <c r="F148" s="55">
        <v>0</v>
      </c>
      <c r="G148" s="56">
        <v>0</v>
      </c>
    </row>
    <row r="149" spans="1:16" ht="14.25" hidden="1" outlineLevel="2" x14ac:dyDescent="0.2">
      <c r="A149" s="15" t="s">
        <v>269</v>
      </c>
      <c r="B149" s="8" t="s">
        <v>270</v>
      </c>
      <c r="C149" s="7" t="s">
        <v>96</v>
      </c>
      <c r="D149" s="8" t="s">
        <v>96</v>
      </c>
      <c r="E149" s="40">
        <v>0.45</v>
      </c>
      <c r="F149" s="42"/>
      <c r="G149" s="43"/>
    </row>
    <row r="150" spans="1:16" ht="28.5" hidden="1" outlineLevel="3" x14ac:dyDescent="0.2">
      <c r="A150" s="15" t="s">
        <v>271</v>
      </c>
      <c r="B150" s="8" t="s">
        <v>272</v>
      </c>
      <c r="C150" s="7" t="s">
        <v>96</v>
      </c>
      <c r="D150" s="8" t="s">
        <v>96</v>
      </c>
      <c r="E150" s="40">
        <v>0.45</v>
      </c>
      <c r="F150" s="42"/>
      <c r="G150" s="43"/>
    </row>
    <row r="151" spans="1:16" ht="57" hidden="1" outlineLevel="4" x14ac:dyDescent="0.2">
      <c r="A151" s="15" t="s">
        <v>273</v>
      </c>
      <c r="B151" s="8" t="s">
        <v>274</v>
      </c>
      <c r="C151" s="7" t="s">
        <v>96</v>
      </c>
      <c r="D151" s="8" t="s">
        <v>96</v>
      </c>
      <c r="E151" s="40">
        <v>0.45</v>
      </c>
      <c r="F151" s="42"/>
      <c r="G151" s="43"/>
    </row>
    <row r="152" spans="1:16" ht="57" hidden="1" outlineLevel="5" x14ac:dyDescent="0.2">
      <c r="A152" s="15" t="s">
        <v>275</v>
      </c>
      <c r="B152" s="8" t="s">
        <v>276</v>
      </c>
      <c r="C152" s="7" t="s">
        <v>96</v>
      </c>
      <c r="D152" s="8" t="s">
        <v>96</v>
      </c>
      <c r="E152" s="40">
        <v>0.45</v>
      </c>
      <c r="F152" s="42"/>
      <c r="G152" s="43"/>
    </row>
    <row r="153" spans="1:16" ht="45" hidden="1" outlineLevel="7" x14ac:dyDescent="0.2">
      <c r="A153" s="16" t="s">
        <v>275</v>
      </c>
      <c r="B153" s="12" t="s">
        <v>276</v>
      </c>
      <c r="C153" s="10" t="s">
        <v>114</v>
      </c>
      <c r="D153" s="12" t="s">
        <v>115</v>
      </c>
      <c r="E153" s="44">
        <v>0.45</v>
      </c>
      <c r="F153" s="42"/>
      <c r="G153" s="43"/>
    </row>
    <row r="154" spans="1:16" ht="28.5" hidden="1" outlineLevel="2" x14ac:dyDescent="0.2">
      <c r="A154" s="15" t="s">
        <v>277</v>
      </c>
      <c r="B154" s="8" t="s">
        <v>278</v>
      </c>
      <c r="C154" s="7" t="s">
        <v>96</v>
      </c>
      <c r="D154" s="8" t="s">
        <v>96</v>
      </c>
      <c r="E154" s="40">
        <v>3.02</v>
      </c>
      <c r="F154" s="42"/>
      <c r="G154" s="43"/>
    </row>
    <row r="155" spans="1:16" ht="57" hidden="1" outlineLevel="3" x14ac:dyDescent="0.2">
      <c r="A155" s="15" t="s">
        <v>279</v>
      </c>
      <c r="B155" s="8" t="s">
        <v>281</v>
      </c>
      <c r="C155" s="7" t="s">
        <v>96</v>
      </c>
      <c r="D155" s="8" t="s">
        <v>96</v>
      </c>
      <c r="E155" s="40">
        <v>3.02</v>
      </c>
      <c r="F155" s="42"/>
      <c r="G155" s="43"/>
    </row>
    <row r="156" spans="1:16" ht="85.5" hidden="1" outlineLevel="4" x14ac:dyDescent="0.2">
      <c r="A156" s="15" t="s">
        <v>282</v>
      </c>
      <c r="B156" s="8" t="s">
        <v>283</v>
      </c>
      <c r="C156" s="7" t="s">
        <v>96</v>
      </c>
      <c r="D156" s="8" t="s">
        <v>96</v>
      </c>
      <c r="E156" s="40">
        <v>3.02</v>
      </c>
      <c r="F156" s="42"/>
      <c r="G156" s="43"/>
    </row>
    <row r="157" spans="1:16" ht="85.5" hidden="1" outlineLevel="5" x14ac:dyDescent="0.2">
      <c r="A157" s="15" t="s">
        <v>284</v>
      </c>
      <c r="B157" s="8" t="s">
        <v>285</v>
      </c>
      <c r="C157" s="7" t="s">
        <v>96</v>
      </c>
      <c r="D157" s="8" t="s">
        <v>96</v>
      </c>
      <c r="E157" s="40">
        <v>1.4</v>
      </c>
      <c r="F157" s="42"/>
      <c r="G157" s="43"/>
    </row>
    <row r="158" spans="1:16" ht="75" hidden="1" outlineLevel="7" x14ac:dyDescent="0.2">
      <c r="A158" s="16" t="s">
        <v>284</v>
      </c>
      <c r="B158" s="12" t="s">
        <v>285</v>
      </c>
      <c r="C158" s="10" t="s">
        <v>114</v>
      </c>
      <c r="D158" s="12" t="s">
        <v>115</v>
      </c>
      <c r="E158" s="44">
        <v>1.4</v>
      </c>
      <c r="F158" s="42"/>
      <c r="G158" s="43"/>
    </row>
    <row r="159" spans="1:16" ht="85.5" hidden="1" outlineLevel="5" x14ac:dyDescent="0.2">
      <c r="A159" s="15" t="s">
        <v>286</v>
      </c>
      <c r="B159" s="8" t="s">
        <v>287</v>
      </c>
      <c r="C159" s="7" t="s">
        <v>96</v>
      </c>
      <c r="D159" s="8" t="s">
        <v>96</v>
      </c>
      <c r="E159" s="40">
        <v>1.62</v>
      </c>
      <c r="F159" s="42"/>
      <c r="G159" s="43"/>
    </row>
    <row r="160" spans="1:16" ht="75" hidden="1" outlineLevel="7" x14ac:dyDescent="0.2">
      <c r="A160" s="16" t="s">
        <v>286</v>
      </c>
      <c r="B160" s="12" t="s">
        <v>287</v>
      </c>
      <c r="C160" s="10" t="s">
        <v>114</v>
      </c>
      <c r="D160" s="12" t="s">
        <v>115</v>
      </c>
      <c r="E160" s="44">
        <v>1.62</v>
      </c>
      <c r="F160" s="42"/>
      <c r="G160" s="43"/>
    </row>
    <row r="161" spans="1:7" ht="19.5" hidden="1" outlineLevel="7" x14ac:dyDescent="0.2">
      <c r="A161" s="36"/>
      <c r="B161" s="37" t="s">
        <v>344</v>
      </c>
      <c r="C161" s="21"/>
      <c r="D161" s="20"/>
      <c r="E161" s="39">
        <f>E162+E187+E201+E216+E225+E277</f>
        <v>56700</v>
      </c>
      <c r="F161" s="39">
        <f>F162+F187+F201+F216+F225+F277</f>
        <v>49540</v>
      </c>
      <c r="G161" s="70">
        <f>G162+G187+G201+G216+G225+G277</f>
        <v>48640</v>
      </c>
    </row>
    <row r="162" spans="1:7" ht="60" customHeight="1" outlineLevel="1" collapsed="1" x14ac:dyDescent="0.2">
      <c r="A162" s="50" t="s">
        <v>288</v>
      </c>
      <c r="B162" s="51" t="s">
        <v>289</v>
      </c>
      <c r="C162" s="7" t="s">
        <v>96</v>
      </c>
      <c r="D162" s="8" t="s">
        <v>96</v>
      </c>
      <c r="E162" s="40">
        <f>E164+E168+E167</f>
        <v>41650</v>
      </c>
      <c r="F162" s="40">
        <f>F164+F168+F167</f>
        <v>35947</v>
      </c>
      <c r="G162" s="41">
        <f>G164+G168+G167</f>
        <v>35290</v>
      </c>
    </row>
    <row r="163" spans="1:7" ht="99.75" hidden="1" outlineLevel="2" x14ac:dyDescent="0.2">
      <c r="A163" s="15" t="s">
        <v>290</v>
      </c>
      <c r="B163" s="8" t="s">
        <v>291</v>
      </c>
      <c r="C163" s="7" t="s">
        <v>96</v>
      </c>
      <c r="D163" s="8" t="s">
        <v>96</v>
      </c>
      <c r="E163" s="40">
        <v>630</v>
      </c>
      <c r="F163" s="42"/>
      <c r="G163" s="43"/>
    </row>
    <row r="164" spans="1:7" ht="62.25" hidden="1" customHeight="1" outlineLevel="3" collapsed="1" x14ac:dyDescent="0.2">
      <c r="A164" s="15" t="s">
        <v>292</v>
      </c>
      <c r="B164" s="8" t="s">
        <v>293</v>
      </c>
      <c r="C164" s="7" t="s">
        <v>96</v>
      </c>
      <c r="D164" s="8" t="s">
        <v>96</v>
      </c>
      <c r="E164" s="55">
        <v>250</v>
      </c>
      <c r="F164" s="55">
        <v>210</v>
      </c>
      <c r="G164" s="56">
        <v>270</v>
      </c>
    </row>
    <row r="165" spans="1:7" ht="60" hidden="1" outlineLevel="7" x14ac:dyDescent="0.2">
      <c r="A165" s="16" t="s">
        <v>292</v>
      </c>
      <c r="B165" s="12" t="s">
        <v>293</v>
      </c>
      <c r="C165" s="10" t="s">
        <v>114</v>
      </c>
      <c r="D165" s="12" t="s">
        <v>115</v>
      </c>
      <c r="E165" s="57">
        <v>630</v>
      </c>
      <c r="F165" s="58"/>
      <c r="G165" s="59"/>
    </row>
    <row r="166" spans="1:7" ht="54" hidden="1" customHeight="1" outlineLevel="7" x14ac:dyDescent="0.2">
      <c r="A166" s="15" t="s">
        <v>94</v>
      </c>
      <c r="B166" s="8" t="s">
        <v>95</v>
      </c>
      <c r="C166" s="10"/>
      <c r="D166" s="12"/>
      <c r="E166" s="60" t="s">
        <v>280</v>
      </c>
      <c r="F166" s="60" t="s">
        <v>280</v>
      </c>
      <c r="G166" s="61" t="s">
        <v>342</v>
      </c>
    </row>
    <row r="167" spans="1:7" ht="59.25" hidden="1" customHeight="1" outlineLevel="7" x14ac:dyDescent="0.2">
      <c r="A167" s="15" t="s">
        <v>308</v>
      </c>
      <c r="B167" s="8" t="s">
        <v>317</v>
      </c>
      <c r="C167" s="10"/>
      <c r="D167" s="12"/>
      <c r="E167" s="55">
        <v>25</v>
      </c>
      <c r="F167" s="55">
        <v>27</v>
      </c>
      <c r="G167" s="56">
        <v>30</v>
      </c>
    </row>
    <row r="168" spans="1:7" ht="94.15" hidden="1" customHeight="1" outlineLevel="2" collapsed="1" x14ac:dyDescent="0.2">
      <c r="A168" s="15" t="s">
        <v>294</v>
      </c>
      <c r="B168" s="9" t="s">
        <v>295</v>
      </c>
      <c r="C168" s="7" t="s">
        <v>96</v>
      </c>
      <c r="D168" s="8" t="s">
        <v>96</v>
      </c>
      <c r="E168" s="40">
        <f>E170+E173+E174+E182</f>
        <v>41375</v>
      </c>
      <c r="F168" s="40">
        <f>F170+F173+F174+F182</f>
        <v>35710</v>
      </c>
      <c r="G168" s="41">
        <f>G170+G173+G174+G182</f>
        <v>34990</v>
      </c>
    </row>
    <row r="169" spans="1:7" ht="85.5" hidden="1" outlineLevel="3" x14ac:dyDescent="0.2">
      <c r="A169" s="15" t="s">
        <v>296</v>
      </c>
      <c r="B169" s="8" t="s">
        <v>297</v>
      </c>
      <c r="C169" s="7" t="s">
        <v>96</v>
      </c>
      <c r="D169" s="8" t="s">
        <v>96</v>
      </c>
      <c r="E169" s="40">
        <v>4070.89</v>
      </c>
      <c r="F169" s="42"/>
      <c r="G169" s="43"/>
    </row>
    <row r="170" spans="1:7" ht="84" hidden="1" customHeight="1" outlineLevel="4" collapsed="1" x14ac:dyDescent="0.2">
      <c r="A170" s="15" t="s">
        <v>298</v>
      </c>
      <c r="B170" s="9" t="s">
        <v>299</v>
      </c>
      <c r="C170" s="7" t="s">
        <v>96</v>
      </c>
      <c r="D170" s="8" t="s">
        <v>96</v>
      </c>
      <c r="E170" s="55">
        <v>5100</v>
      </c>
      <c r="F170" s="55">
        <v>5070</v>
      </c>
      <c r="G170" s="56">
        <v>5160</v>
      </c>
    </row>
    <row r="171" spans="1:7" ht="105" hidden="1" outlineLevel="7" x14ac:dyDescent="0.2">
      <c r="A171" s="16" t="s">
        <v>298</v>
      </c>
      <c r="B171" s="11" t="s">
        <v>299</v>
      </c>
      <c r="C171" s="10" t="s">
        <v>114</v>
      </c>
      <c r="D171" s="12" t="s">
        <v>115</v>
      </c>
      <c r="E171" s="57">
        <v>4070.89</v>
      </c>
      <c r="F171" s="58"/>
      <c r="G171" s="59"/>
    </row>
    <row r="172" spans="1:7" ht="99.75" hidden="1" outlineLevel="3" x14ac:dyDescent="0.2">
      <c r="A172" s="15" t="s">
        <v>300</v>
      </c>
      <c r="B172" s="9" t="s">
        <v>301</v>
      </c>
      <c r="C172" s="7" t="s">
        <v>96</v>
      </c>
      <c r="D172" s="8" t="s">
        <v>96</v>
      </c>
      <c r="E172" s="55">
        <v>20884.509999999998</v>
      </c>
      <c r="F172" s="58"/>
      <c r="G172" s="59"/>
    </row>
    <row r="173" spans="1:7" ht="99.75" hidden="1" outlineLevel="3" x14ac:dyDescent="0.2">
      <c r="A173" s="15" t="s">
        <v>422</v>
      </c>
      <c r="B173" s="9" t="s">
        <v>345</v>
      </c>
      <c r="C173" s="7"/>
      <c r="D173" s="8"/>
      <c r="E173" s="55">
        <v>700</v>
      </c>
      <c r="F173" s="55">
        <v>710</v>
      </c>
      <c r="G173" s="56">
        <v>720</v>
      </c>
    </row>
    <row r="174" spans="1:7" ht="90" hidden="1" customHeight="1" outlineLevel="4" collapsed="1" x14ac:dyDescent="0.2">
      <c r="A174" s="15" t="s">
        <v>302</v>
      </c>
      <c r="B174" s="8" t="s">
        <v>303</v>
      </c>
      <c r="C174" s="7" t="s">
        <v>96</v>
      </c>
      <c r="D174" s="8" t="s">
        <v>96</v>
      </c>
      <c r="E174" s="55">
        <v>23500</v>
      </c>
      <c r="F174" s="55">
        <v>21500</v>
      </c>
      <c r="G174" s="56">
        <v>21000</v>
      </c>
    </row>
    <row r="175" spans="1:7" ht="90" hidden="1" outlineLevel="7" x14ac:dyDescent="0.2">
      <c r="A175" s="16" t="s">
        <v>302</v>
      </c>
      <c r="B175" s="12" t="s">
        <v>303</v>
      </c>
      <c r="C175" s="10" t="s">
        <v>114</v>
      </c>
      <c r="D175" s="12" t="s">
        <v>115</v>
      </c>
      <c r="E175" s="57">
        <v>20884.509999999998</v>
      </c>
      <c r="F175" s="58"/>
      <c r="G175" s="59"/>
    </row>
    <row r="176" spans="1:7" ht="28.5" hidden="1" outlineLevel="2" collapsed="1" x14ac:dyDescent="0.2">
      <c r="A176" s="15" t="s">
        <v>304</v>
      </c>
      <c r="B176" s="8" t="s">
        <v>305</v>
      </c>
      <c r="C176" s="7" t="s">
        <v>96</v>
      </c>
      <c r="D176" s="8" t="s">
        <v>96</v>
      </c>
      <c r="E176" s="55">
        <v>518.33000000000004</v>
      </c>
      <c r="F176" s="58"/>
      <c r="G176" s="59"/>
    </row>
    <row r="177" spans="1:7" ht="57" hidden="1" outlineLevel="3" x14ac:dyDescent="0.2">
      <c r="A177" s="15" t="s">
        <v>306</v>
      </c>
      <c r="B177" s="8" t="s">
        <v>307</v>
      </c>
      <c r="C177" s="7" t="s">
        <v>96</v>
      </c>
      <c r="D177" s="8" t="s">
        <v>96</v>
      </c>
      <c r="E177" s="55">
        <v>518.33000000000004</v>
      </c>
      <c r="F177" s="58"/>
      <c r="G177" s="59"/>
    </row>
    <row r="178" spans="1:7" ht="71.25" hidden="1" outlineLevel="4" collapsed="1" x14ac:dyDescent="0.2">
      <c r="A178" s="15" t="s">
        <v>308</v>
      </c>
      <c r="B178" s="8" t="s">
        <v>309</v>
      </c>
      <c r="C178" s="7" t="s">
        <v>96</v>
      </c>
      <c r="D178" s="8" t="s">
        <v>96</v>
      </c>
      <c r="E178" s="55">
        <v>0</v>
      </c>
      <c r="F178" s="55">
        <v>0</v>
      </c>
      <c r="G178" s="56">
        <v>0</v>
      </c>
    </row>
    <row r="179" spans="1:7" ht="60" hidden="1" outlineLevel="7" x14ac:dyDescent="0.2">
      <c r="A179" s="16" t="s">
        <v>308</v>
      </c>
      <c r="B179" s="12" t="s">
        <v>309</v>
      </c>
      <c r="C179" s="10" t="s">
        <v>114</v>
      </c>
      <c r="D179" s="12" t="s">
        <v>115</v>
      </c>
      <c r="E179" s="57">
        <v>518.33000000000004</v>
      </c>
      <c r="F179" s="58"/>
      <c r="G179" s="59"/>
    </row>
    <row r="180" spans="1:7" ht="114" hidden="1" outlineLevel="2" x14ac:dyDescent="0.2">
      <c r="A180" s="15" t="s">
        <v>310</v>
      </c>
      <c r="B180" s="9" t="s">
        <v>311</v>
      </c>
      <c r="C180" s="7" t="s">
        <v>96</v>
      </c>
      <c r="D180" s="8" t="s">
        <v>96</v>
      </c>
      <c r="E180" s="55">
        <v>828.07</v>
      </c>
      <c r="F180" s="58"/>
      <c r="G180" s="59"/>
    </row>
    <row r="181" spans="1:7" ht="114" hidden="1" outlineLevel="3" x14ac:dyDescent="0.2">
      <c r="A181" s="15" t="s">
        <v>312</v>
      </c>
      <c r="B181" s="9" t="s">
        <v>318</v>
      </c>
      <c r="C181" s="7" t="s">
        <v>96</v>
      </c>
      <c r="D181" s="8" t="s">
        <v>96</v>
      </c>
      <c r="E181" s="55">
        <v>828.07</v>
      </c>
      <c r="F181" s="58"/>
      <c r="G181" s="59"/>
    </row>
    <row r="182" spans="1:7" ht="84" hidden="1" customHeight="1" outlineLevel="4" collapsed="1" x14ac:dyDescent="0.2">
      <c r="A182" s="15" t="s">
        <v>319</v>
      </c>
      <c r="B182" s="8" t="s">
        <v>320</v>
      </c>
      <c r="C182" s="7" t="s">
        <v>96</v>
      </c>
      <c r="D182" s="8" t="s">
        <v>96</v>
      </c>
      <c r="E182" s="55">
        <v>12075</v>
      </c>
      <c r="F182" s="55">
        <f>6700+170+1560</f>
        <v>8430</v>
      </c>
      <c r="G182" s="56">
        <f>6400+150+1560</f>
        <v>8110</v>
      </c>
    </row>
    <row r="183" spans="1:7" ht="114" hidden="1" outlineLevel="5" collapsed="1" x14ac:dyDescent="0.2">
      <c r="A183" s="15" t="s">
        <v>321</v>
      </c>
      <c r="B183" s="9" t="s">
        <v>322</v>
      </c>
      <c r="C183" s="7" t="s">
        <v>96</v>
      </c>
      <c r="D183" s="8" t="s">
        <v>96</v>
      </c>
      <c r="E183" s="55">
        <v>781.81</v>
      </c>
      <c r="F183" s="58"/>
      <c r="G183" s="59"/>
    </row>
    <row r="184" spans="1:7" ht="105" hidden="1" outlineLevel="7" x14ac:dyDescent="0.2">
      <c r="A184" s="16" t="s">
        <v>321</v>
      </c>
      <c r="B184" s="11" t="s">
        <v>322</v>
      </c>
      <c r="C184" s="10" t="s">
        <v>114</v>
      </c>
      <c r="D184" s="12" t="s">
        <v>115</v>
      </c>
      <c r="E184" s="57">
        <v>781.81</v>
      </c>
      <c r="F184" s="58"/>
      <c r="G184" s="59"/>
    </row>
    <row r="185" spans="1:7" ht="128.25" hidden="1" outlineLevel="5" collapsed="1" x14ac:dyDescent="0.2">
      <c r="A185" s="15" t="s">
        <v>323</v>
      </c>
      <c r="B185" s="9" t="s">
        <v>324</v>
      </c>
      <c r="C185" s="7" t="s">
        <v>96</v>
      </c>
      <c r="D185" s="8" t="s">
        <v>96</v>
      </c>
      <c r="E185" s="55">
        <v>46.26</v>
      </c>
      <c r="F185" s="58"/>
      <c r="G185" s="59"/>
    </row>
    <row r="186" spans="1:7" ht="120" hidden="1" outlineLevel="7" x14ac:dyDescent="0.2">
      <c r="A186" s="16" t="s">
        <v>323</v>
      </c>
      <c r="B186" s="11" t="s">
        <v>324</v>
      </c>
      <c r="C186" s="10" t="s">
        <v>114</v>
      </c>
      <c r="D186" s="12" t="s">
        <v>115</v>
      </c>
      <c r="E186" s="57">
        <v>46.26</v>
      </c>
      <c r="F186" s="58"/>
      <c r="G186" s="59"/>
    </row>
    <row r="187" spans="1:7" ht="28.5" outlineLevel="1" collapsed="1" x14ac:dyDescent="0.2">
      <c r="A187" s="50" t="s">
        <v>325</v>
      </c>
      <c r="B187" s="51" t="s">
        <v>326</v>
      </c>
      <c r="C187" s="45" t="s">
        <v>96</v>
      </c>
      <c r="D187" s="51" t="s">
        <v>96</v>
      </c>
      <c r="E187" s="55">
        <v>2500</v>
      </c>
      <c r="F187" s="55">
        <v>2600</v>
      </c>
      <c r="G187" s="56">
        <v>2700</v>
      </c>
    </row>
    <row r="188" spans="1:7" ht="28.5" hidden="1" outlineLevel="2" x14ac:dyDescent="0.2">
      <c r="A188" s="15" t="s">
        <v>327</v>
      </c>
      <c r="B188" s="8" t="s">
        <v>328</v>
      </c>
      <c r="C188" s="7" t="s">
        <v>96</v>
      </c>
      <c r="D188" s="8" t="s">
        <v>96</v>
      </c>
      <c r="E188" s="55">
        <v>2811.39</v>
      </c>
      <c r="F188" s="58"/>
      <c r="G188" s="59"/>
    </row>
    <row r="189" spans="1:7" ht="42.75" hidden="1" outlineLevel="3" x14ac:dyDescent="0.2">
      <c r="A189" s="15" t="s">
        <v>329</v>
      </c>
      <c r="B189" s="8" t="s">
        <v>330</v>
      </c>
      <c r="C189" s="7" t="s">
        <v>96</v>
      </c>
      <c r="D189" s="8" t="s">
        <v>96</v>
      </c>
      <c r="E189" s="55">
        <v>852.07</v>
      </c>
      <c r="F189" s="58"/>
      <c r="G189" s="59"/>
    </row>
    <row r="190" spans="1:7" ht="42.75" hidden="1" outlineLevel="4" x14ac:dyDescent="0.2">
      <c r="A190" s="15" t="s">
        <v>331</v>
      </c>
      <c r="B190" s="8" t="s">
        <v>332</v>
      </c>
      <c r="C190" s="7" t="s">
        <v>96</v>
      </c>
      <c r="D190" s="8" t="s">
        <v>96</v>
      </c>
      <c r="E190" s="55">
        <v>852.07</v>
      </c>
      <c r="F190" s="58"/>
      <c r="G190" s="59"/>
    </row>
    <row r="191" spans="1:7" ht="45" hidden="1" outlineLevel="7" x14ac:dyDescent="0.2">
      <c r="A191" s="16" t="s">
        <v>331</v>
      </c>
      <c r="B191" s="12" t="s">
        <v>332</v>
      </c>
      <c r="C191" s="10" t="s">
        <v>114</v>
      </c>
      <c r="D191" s="12" t="s">
        <v>115</v>
      </c>
      <c r="E191" s="57">
        <v>852.07</v>
      </c>
      <c r="F191" s="58"/>
      <c r="G191" s="59"/>
    </row>
    <row r="192" spans="1:7" ht="42.75" hidden="1" outlineLevel="3" x14ac:dyDescent="0.2">
      <c r="A192" s="15" t="s">
        <v>333</v>
      </c>
      <c r="B192" s="8" t="s">
        <v>334</v>
      </c>
      <c r="C192" s="7" t="s">
        <v>96</v>
      </c>
      <c r="D192" s="8" t="s">
        <v>96</v>
      </c>
      <c r="E192" s="55">
        <v>86.35</v>
      </c>
      <c r="F192" s="58"/>
      <c r="G192" s="59"/>
    </row>
    <row r="193" spans="1:7" ht="42.75" hidden="1" outlineLevel="4" x14ac:dyDescent="0.2">
      <c r="A193" s="15" t="s">
        <v>335</v>
      </c>
      <c r="B193" s="8" t="s">
        <v>336</v>
      </c>
      <c r="C193" s="7" t="s">
        <v>96</v>
      </c>
      <c r="D193" s="8" t="s">
        <v>96</v>
      </c>
      <c r="E193" s="55">
        <v>86.35</v>
      </c>
      <c r="F193" s="58"/>
      <c r="G193" s="59"/>
    </row>
    <row r="194" spans="1:7" ht="45" hidden="1" outlineLevel="7" x14ac:dyDescent="0.2">
      <c r="A194" s="16" t="s">
        <v>335</v>
      </c>
      <c r="B194" s="12" t="s">
        <v>336</v>
      </c>
      <c r="C194" s="10" t="s">
        <v>114</v>
      </c>
      <c r="D194" s="12" t="s">
        <v>115</v>
      </c>
      <c r="E194" s="57">
        <v>86.35</v>
      </c>
      <c r="F194" s="58"/>
      <c r="G194" s="59"/>
    </row>
    <row r="195" spans="1:7" ht="28.5" hidden="1" outlineLevel="3" x14ac:dyDescent="0.2">
      <c r="A195" s="15" t="s">
        <v>337</v>
      </c>
      <c r="B195" s="8" t="s">
        <v>338</v>
      </c>
      <c r="C195" s="7" t="s">
        <v>96</v>
      </c>
      <c r="D195" s="8" t="s">
        <v>96</v>
      </c>
      <c r="E195" s="55">
        <v>103.97</v>
      </c>
      <c r="F195" s="58"/>
      <c r="G195" s="59"/>
    </row>
    <row r="196" spans="1:7" ht="28.5" hidden="1" outlineLevel="4" x14ac:dyDescent="0.2">
      <c r="A196" s="15" t="s">
        <v>339</v>
      </c>
      <c r="B196" s="8" t="s">
        <v>346</v>
      </c>
      <c r="C196" s="7" t="s">
        <v>96</v>
      </c>
      <c r="D196" s="8" t="s">
        <v>96</v>
      </c>
      <c r="E196" s="55">
        <v>103.97</v>
      </c>
      <c r="F196" s="58"/>
      <c r="G196" s="59"/>
    </row>
    <row r="197" spans="1:7" ht="30" hidden="1" outlineLevel="7" x14ac:dyDescent="0.2">
      <c r="A197" s="16" t="s">
        <v>339</v>
      </c>
      <c r="B197" s="12" t="s">
        <v>346</v>
      </c>
      <c r="C197" s="10" t="s">
        <v>114</v>
      </c>
      <c r="D197" s="12" t="s">
        <v>115</v>
      </c>
      <c r="E197" s="57">
        <v>103.97</v>
      </c>
      <c r="F197" s="58"/>
      <c r="G197" s="59"/>
    </row>
    <row r="198" spans="1:7" ht="28.5" hidden="1" outlineLevel="3" x14ac:dyDescent="0.2">
      <c r="A198" s="15" t="s">
        <v>347</v>
      </c>
      <c r="B198" s="8" t="s">
        <v>348</v>
      </c>
      <c r="C198" s="7" t="s">
        <v>96</v>
      </c>
      <c r="D198" s="8" t="s">
        <v>96</v>
      </c>
      <c r="E198" s="55">
        <v>1769</v>
      </c>
      <c r="F198" s="58"/>
      <c r="G198" s="59"/>
    </row>
    <row r="199" spans="1:7" ht="28.5" hidden="1" outlineLevel="4" x14ac:dyDescent="0.2">
      <c r="A199" s="15" t="s">
        <v>349</v>
      </c>
      <c r="B199" s="8" t="s">
        <v>350</v>
      </c>
      <c r="C199" s="7" t="s">
        <v>96</v>
      </c>
      <c r="D199" s="8" t="s">
        <v>96</v>
      </c>
      <c r="E199" s="55">
        <v>1769</v>
      </c>
      <c r="F199" s="58"/>
      <c r="G199" s="59"/>
    </row>
    <row r="200" spans="1:7" ht="30" hidden="1" outlineLevel="7" x14ac:dyDescent="0.2">
      <c r="A200" s="16" t="s">
        <v>349</v>
      </c>
      <c r="B200" s="12" t="s">
        <v>350</v>
      </c>
      <c r="C200" s="10" t="s">
        <v>114</v>
      </c>
      <c r="D200" s="12" t="s">
        <v>115</v>
      </c>
      <c r="E200" s="57">
        <v>1769</v>
      </c>
      <c r="F200" s="58"/>
      <c r="G200" s="59"/>
    </row>
    <row r="201" spans="1:7" ht="42.75" outlineLevel="1" collapsed="1" x14ac:dyDescent="0.2">
      <c r="A201" s="50" t="s">
        <v>351</v>
      </c>
      <c r="B201" s="51" t="s">
        <v>352</v>
      </c>
      <c r="C201" s="45" t="s">
        <v>96</v>
      </c>
      <c r="D201" s="51" t="s">
        <v>96</v>
      </c>
      <c r="E201" s="55">
        <f>3500+2450</f>
        <v>5950</v>
      </c>
      <c r="F201" s="55">
        <f>3600+2720</f>
        <v>6320</v>
      </c>
      <c r="G201" s="56">
        <f>3660+2710</f>
        <v>6370</v>
      </c>
    </row>
    <row r="202" spans="1:7" ht="14.25" hidden="1" outlineLevel="2" x14ac:dyDescent="0.2">
      <c r="A202" s="15" t="s">
        <v>353</v>
      </c>
      <c r="B202" s="8" t="s">
        <v>354</v>
      </c>
      <c r="C202" s="7" t="s">
        <v>96</v>
      </c>
      <c r="D202" s="8" t="s">
        <v>96</v>
      </c>
      <c r="E202" s="40">
        <v>23.03</v>
      </c>
      <c r="F202" s="42"/>
      <c r="G202" s="43"/>
    </row>
    <row r="203" spans="1:7" ht="28.5" hidden="1" outlineLevel="3" x14ac:dyDescent="0.2">
      <c r="A203" s="15" t="s">
        <v>355</v>
      </c>
      <c r="B203" s="8" t="s">
        <v>356</v>
      </c>
      <c r="C203" s="7" t="s">
        <v>96</v>
      </c>
      <c r="D203" s="8" t="s">
        <v>96</v>
      </c>
      <c r="E203" s="40">
        <v>23.03</v>
      </c>
      <c r="F203" s="42"/>
      <c r="G203" s="43"/>
    </row>
    <row r="204" spans="1:7" ht="42.75" hidden="1" outlineLevel="4" x14ac:dyDescent="0.2">
      <c r="A204" s="15" t="s">
        <v>357</v>
      </c>
      <c r="B204" s="8" t="s">
        <v>358</v>
      </c>
      <c r="C204" s="7" t="s">
        <v>96</v>
      </c>
      <c r="D204" s="8" t="s">
        <v>96</v>
      </c>
      <c r="E204" s="40">
        <v>23.03</v>
      </c>
      <c r="F204" s="42"/>
      <c r="G204" s="43"/>
    </row>
    <row r="205" spans="1:7" ht="45" hidden="1" outlineLevel="7" x14ac:dyDescent="0.2">
      <c r="A205" s="16" t="s">
        <v>357</v>
      </c>
      <c r="B205" s="12" t="s">
        <v>358</v>
      </c>
      <c r="C205" s="10" t="s">
        <v>114</v>
      </c>
      <c r="D205" s="12" t="s">
        <v>115</v>
      </c>
      <c r="E205" s="44">
        <v>23.03</v>
      </c>
      <c r="F205" s="42"/>
      <c r="G205" s="43"/>
    </row>
    <row r="206" spans="1:7" ht="14.25" hidden="1" outlineLevel="2" x14ac:dyDescent="0.2">
      <c r="A206" s="15" t="s">
        <v>359</v>
      </c>
      <c r="B206" s="8" t="s">
        <v>360</v>
      </c>
      <c r="C206" s="7" t="s">
        <v>96</v>
      </c>
      <c r="D206" s="8" t="s">
        <v>96</v>
      </c>
      <c r="E206" s="40">
        <v>2258.6</v>
      </c>
      <c r="F206" s="42"/>
      <c r="G206" s="43"/>
    </row>
    <row r="207" spans="1:7" ht="28.5" hidden="1" outlineLevel="3" x14ac:dyDescent="0.2">
      <c r="A207" s="15" t="s">
        <v>361</v>
      </c>
      <c r="B207" s="8" t="s">
        <v>362</v>
      </c>
      <c r="C207" s="7" t="s">
        <v>96</v>
      </c>
      <c r="D207" s="8" t="s">
        <v>96</v>
      </c>
      <c r="E207" s="40">
        <v>2258.6</v>
      </c>
      <c r="F207" s="42"/>
      <c r="G207" s="43"/>
    </row>
    <row r="208" spans="1:7" ht="28.5" hidden="1" outlineLevel="4" x14ac:dyDescent="0.2">
      <c r="A208" s="15" t="s">
        <v>363</v>
      </c>
      <c r="B208" s="8" t="s">
        <v>364</v>
      </c>
      <c r="C208" s="7" t="s">
        <v>96</v>
      </c>
      <c r="D208" s="8" t="s">
        <v>96</v>
      </c>
      <c r="E208" s="40">
        <v>2258.6</v>
      </c>
      <c r="F208" s="42"/>
      <c r="G208" s="43"/>
    </row>
    <row r="209" spans="1:7" ht="42.75" hidden="1" outlineLevel="5" x14ac:dyDescent="0.2">
      <c r="A209" s="15" t="s">
        <v>365</v>
      </c>
      <c r="B209" s="8" t="s">
        <v>366</v>
      </c>
      <c r="C209" s="7" t="s">
        <v>96</v>
      </c>
      <c r="D209" s="8" t="s">
        <v>96</v>
      </c>
      <c r="E209" s="40">
        <v>194.32</v>
      </c>
      <c r="F209" s="42"/>
      <c r="G209" s="43"/>
    </row>
    <row r="210" spans="1:7" ht="45" hidden="1" outlineLevel="7" x14ac:dyDescent="0.2">
      <c r="A210" s="16" t="s">
        <v>365</v>
      </c>
      <c r="B210" s="12" t="s">
        <v>366</v>
      </c>
      <c r="C210" s="10" t="s">
        <v>114</v>
      </c>
      <c r="D210" s="12" t="s">
        <v>115</v>
      </c>
      <c r="E210" s="44">
        <v>194.32</v>
      </c>
      <c r="F210" s="42"/>
      <c r="G210" s="43"/>
    </row>
    <row r="211" spans="1:7" ht="28.5" hidden="1" outlineLevel="5" x14ac:dyDescent="0.2">
      <c r="A211" s="15" t="s">
        <v>367</v>
      </c>
      <c r="B211" s="8" t="s">
        <v>368</v>
      </c>
      <c r="C211" s="7" t="s">
        <v>96</v>
      </c>
      <c r="D211" s="8" t="s">
        <v>96</v>
      </c>
      <c r="E211" s="40">
        <v>1887.63</v>
      </c>
      <c r="F211" s="42"/>
      <c r="G211" s="43"/>
    </row>
    <row r="212" spans="1:7" ht="30" hidden="1" outlineLevel="7" x14ac:dyDescent="0.2">
      <c r="A212" s="16" t="s">
        <v>367</v>
      </c>
      <c r="B212" s="12" t="s">
        <v>368</v>
      </c>
      <c r="C212" s="10" t="s">
        <v>114</v>
      </c>
      <c r="D212" s="12" t="s">
        <v>115</v>
      </c>
      <c r="E212" s="44">
        <v>1538.53</v>
      </c>
      <c r="F212" s="42"/>
      <c r="G212" s="43"/>
    </row>
    <row r="213" spans="1:7" ht="90" hidden="1" outlineLevel="7" x14ac:dyDescent="0.2">
      <c r="A213" s="16" t="s">
        <v>367</v>
      </c>
      <c r="B213" s="12" t="s">
        <v>368</v>
      </c>
      <c r="C213" s="10" t="s">
        <v>369</v>
      </c>
      <c r="D213" s="12" t="s">
        <v>370</v>
      </c>
      <c r="E213" s="44">
        <v>349.1</v>
      </c>
      <c r="F213" s="42"/>
      <c r="G213" s="43"/>
    </row>
    <row r="214" spans="1:7" ht="57" hidden="1" outlineLevel="5" x14ac:dyDescent="0.2">
      <c r="A214" s="15" t="s">
        <v>371</v>
      </c>
      <c r="B214" s="8" t="s">
        <v>372</v>
      </c>
      <c r="C214" s="7" t="s">
        <v>96</v>
      </c>
      <c r="D214" s="8" t="s">
        <v>96</v>
      </c>
      <c r="E214" s="40">
        <v>176.65</v>
      </c>
      <c r="F214" s="42"/>
      <c r="G214" s="43"/>
    </row>
    <row r="215" spans="1:7" ht="45" hidden="1" outlineLevel="7" x14ac:dyDescent="0.2">
      <c r="A215" s="16" t="s">
        <v>371</v>
      </c>
      <c r="B215" s="12" t="s">
        <v>372</v>
      </c>
      <c r="C215" s="10" t="s">
        <v>114</v>
      </c>
      <c r="D215" s="12" t="s">
        <v>115</v>
      </c>
      <c r="E215" s="44">
        <v>176.65</v>
      </c>
      <c r="F215" s="42"/>
      <c r="G215" s="43"/>
    </row>
    <row r="216" spans="1:7" ht="28.5" outlineLevel="1" collapsed="1" x14ac:dyDescent="0.2">
      <c r="A216" s="15" t="s">
        <v>373</v>
      </c>
      <c r="B216" s="8" t="s">
        <v>374</v>
      </c>
      <c r="C216" s="7" t="s">
        <v>96</v>
      </c>
      <c r="D216" s="8" t="s">
        <v>96</v>
      </c>
      <c r="E216" s="40">
        <f>E219+E223</f>
        <v>4000</v>
      </c>
      <c r="F216" s="40">
        <f>F219+F223</f>
        <v>3050</v>
      </c>
      <c r="G216" s="41">
        <f>G219+G223</f>
        <v>2750</v>
      </c>
    </row>
    <row r="217" spans="1:7" ht="114" hidden="1" outlineLevel="2" x14ac:dyDescent="0.2">
      <c r="A217" s="15" t="s">
        <v>375</v>
      </c>
      <c r="B217" s="8" t="s">
        <v>376</v>
      </c>
      <c r="C217" s="7" t="s">
        <v>96</v>
      </c>
      <c r="D217" s="8" t="s">
        <v>96</v>
      </c>
      <c r="E217" s="40">
        <v>7653.65</v>
      </c>
      <c r="F217" s="42"/>
      <c r="G217" s="43"/>
    </row>
    <row r="218" spans="1:7" ht="57" hidden="1" outlineLevel="3" x14ac:dyDescent="0.2">
      <c r="A218" s="15" t="s">
        <v>377</v>
      </c>
      <c r="B218" s="8" t="s">
        <v>378</v>
      </c>
      <c r="C218" s="7" t="s">
        <v>96</v>
      </c>
      <c r="D218" s="8" t="s">
        <v>96</v>
      </c>
      <c r="E218" s="40">
        <v>7653.65</v>
      </c>
      <c r="F218" s="42"/>
      <c r="G218" s="43"/>
    </row>
    <row r="219" spans="1:7" ht="60" hidden="1" customHeight="1" outlineLevel="4" collapsed="1" x14ac:dyDescent="0.2">
      <c r="A219" s="15" t="s">
        <v>379</v>
      </c>
      <c r="B219" s="8" t="s">
        <v>380</v>
      </c>
      <c r="C219" s="7" t="s">
        <v>96</v>
      </c>
      <c r="D219" s="8" t="s">
        <v>96</v>
      </c>
      <c r="E219" s="55">
        <v>3850</v>
      </c>
      <c r="F219" s="55">
        <v>2900</v>
      </c>
      <c r="G219" s="56">
        <v>2600</v>
      </c>
    </row>
    <row r="220" spans="1:7" ht="60" hidden="1" outlineLevel="7" x14ac:dyDescent="0.2">
      <c r="A220" s="16" t="s">
        <v>379</v>
      </c>
      <c r="B220" s="12" t="s">
        <v>380</v>
      </c>
      <c r="C220" s="10" t="s">
        <v>114</v>
      </c>
      <c r="D220" s="12" t="s">
        <v>115</v>
      </c>
      <c r="E220" s="57">
        <v>7653.65</v>
      </c>
      <c r="F220" s="55"/>
      <c r="G220" s="56"/>
    </row>
    <row r="221" spans="1:7" ht="71.25" hidden="1" outlineLevel="2" x14ac:dyDescent="0.2">
      <c r="A221" s="15" t="s">
        <v>381</v>
      </c>
      <c r="B221" s="8" t="s">
        <v>382</v>
      </c>
      <c r="C221" s="7" t="s">
        <v>96</v>
      </c>
      <c r="D221" s="8" t="s">
        <v>96</v>
      </c>
      <c r="E221" s="55">
        <v>2881.46</v>
      </c>
      <c r="F221" s="55"/>
      <c r="G221" s="56"/>
    </row>
    <row r="222" spans="1:7" ht="42.75" hidden="1" outlineLevel="3" x14ac:dyDescent="0.2">
      <c r="A222" s="15" t="s">
        <v>383</v>
      </c>
      <c r="B222" s="8" t="s">
        <v>384</v>
      </c>
      <c r="C222" s="7" t="s">
        <v>96</v>
      </c>
      <c r="D222" s="8" t="s">
        <v>96</v>
      </c>
      <c r="E222" s="55">
        <v>2881.46</v>
      </c>
      <c r="F222" s="55"/>
      <c r="G222" s="56"/>
    </row>
    <row r="223" spans="1:7" ht="57.6" hidden="1" customHeight="1" outlineLevel="4" collapsed="1" x14ac:dyDescent="0.2">
      <c r="A223" s="15" t="s">
        <v>385</v>
      </c>
      <c r="B223" s="8" t="s">
        <v>386</v>
      </c>
      <c r="C223" s="7" t="s">
        <v>96</v>
      </c>
      <c r="D223" s="8" t="s">
        <v>96</v>
      </c>
      <c r="E223" s="55">
        <v>150</v>
      </c>
      <c r="F223" s="55">
        <v>150</v>
      </c>
      <c r="G223" s="56">
        <v>150</v>
      </c>
    </row>
    <row r="224" spans="1:7" ht="60" hidden="1" outlineLevel="7" x14ac:dyDescent="0.2">
      <c r="A224" s="16" t="s">
        <v>385</v>
      </c>
      <c r="B224" s="12" t="s">
        <v>386</v>
      </c>
      <c r="C224" s="10" t="s">
        <v>114</v>
      </c>
      <c r="D224" s="12" t="s">
        <v>115</v>
      </c>
      <c r="E224" s="57">
        <v>2881.46</v>
      </c>
      <c r="F224" s="58"/>
      <c r="G224" s="59"/>
    </row>
    <row r="225" spans="1:7" ht="28.5" outlineLevel="1" collapsed="1" x14ac:dyDescent="0.2">
      <c r="A225" s="50" t="s">
        <v>387</v>
      </c>
      <c r="B225" s="51" t="s">
        <v>388</v>
      </c>
      <c r="C225" s="45" t="s">
        <v>96</v>
      </c>
      <c r="D225" s="51" t="s">
        <v>96</v>
      </c>
      <c r="E225" s="55">
        <v>2600</v>
      </c>
      <c r="F225" s="55">
        <f>1443+100+80</f>
        <v>1623</v>
      </c>
      <c r="G225" s="56">
        <f>1390+100+40</f>
        <v>1530</v>
      </c>
    </row>
    <row r="226" spans="1:7" ht="28.5" hidden="1" outlineLevel="2" x14ac:dyDescent="0.2">
      <c r="A226" s="15" t="s">
        <v>389</v>
      </c>
      <c r="B226" s="8" t="s">
        <v>390</v>
      </c>
      <c r="C226" s="7" t="s">
        <v>96</v>
      </c>
      <c r="D226" s="8" t="s">
        <v>96</v>
      </c>
      <c r="E226" s="55">
        <v>111.86</v>
      </c>
      <c r="F226" s="58"/>
      <c r="G226" s="59"/>
    </row>
    <row r="227" spans="1:7" ht="142.5" hidden="1" outlineLevel="3" x14ac:dyDescent="0.2">
      <c r="A227" s="15" t="s">
        <v>391</v>
      </c>
      <c r="B227" s="9" t="s">
        <v>392</v>
      </c>
      <c r="C227" s="7" t="s">
        <v>96</v>
      </c>
      <c r="D227" s="8" t="s">
        <v>96</v>
      </c>
      <c r="E227" s="55">
        <v>97.89</v>
      </c>
      <c r="F227" s="58"/>
      <c r="G227" s="59"/>
    </row>
    <row r="228" spans="1:7" ht="85.5" hidden="1" outlineLevel="4" x14ac:dyDescent="0.2">
      <c r="A228" s="15" t="s">
        <v>393</v>
      </c>
      <c r="B228" s="8" t="s">
        <v>394</v>
      </c>
      <c r="C228" s="7" t="s">
        <v>96</v>
      </c>
      <c r="D228" s="8" t="s">
        <v>96</v>
      </c>
      <c r="E228" s="55">
        <v>97.89</v>
      </c>
      <c r="F228" s="58"/>
      <c r="G228" s="59"/>
    </row>
    <row r="229" spans="1:7" ht="90" hidden="1" outlineLevel="7" x14ac:dyDescent="0.2">
      <c r="A229" s="16" t="s">
        <v>393</v>
      </c>
      <c r="B229" s="12" t="s">
        <v>394</v>
      </c>
      <c r="C229" s="10" t="s">
        <v>114</v>
      </c>
      <c r="D229" s="12" t="s">
        <v>115</v>
      </c>
      <c r="E229" s="57">
        <v>97.89</v>
      </c>
      <c r="F229" s="58"/>
      <c r="G229" s="59"/>
    </row>
    <row r="230" spans="1:7" ht="71.25" hidden="1" outlineLevel="3" x14ac:dyDescent="0.2">
      <c r="A230" s="15" t="s">
        <v>395</v>
      </c>
      <c r="B230" s="8" t="s">
        <v>396</v>
      </c>
      <c r="C230" s="7" t="s">
        <v>96</v>
      </c>
      <c r="D230" s="8" t="s">
        <v>96</v>
      </c>
      <c r="E230" s="55">
        <v>13.97</v>
      </c>
      <c r="F230" s="58"/>
      <c r="G230" s="59"/>
    </row>
    <row r="231" spans="1:7" ht="71.25" hidden="1" outlineLevel="4" x14ac:dyDescent="0.2">
      <c r="A231" s="15" t="s">
        <v>397</v>
      </c>
      <c r="B231" s="8" t="s">
        <v>396</v>
      </c>
      <c r="C231" s="7" t="s">
        <v>96</v>
      </c>
      <c r="D231" s="8" t="s">
        <v>96</v>
      </c>
      <c r="E231" s="55">
        <v>13.97</v>
      </c>
      <c r="F231" s="58"/>
      <c r="G231" s="59"/>
    </row>
    <row r="232" spans="1:7" ht="75" hidden="1" outlineLevel="7" x14ac:dyDescent="0.2">
      <c r="A232" s="16" t="s">
        <v>397</v>
      </c>
      <c r="B232" s="12" t="s">
        <v>396</v>
      </c>
      <c r="C232" s="10" t="s">
        <v>114</v>
      </c>
      <c r="D232" s="12" t="s">
        <v>115</v>
      </c>
      <c r="E232" s="57">
        <v>13.97</v>
      </c>
      <c r="F232" s="58"/>
      <c r="G232" s="59"/>
    </row>
    <row r="233" spans="1:7" ht="71.25" hidden="1" outlineLevel="2" x14ac:dyDescent="0.2">
      <c r="A233" s="15" t="s">
        <v>398</v>
      </c>
      <c r="B233" s="8" t="s">
        <v>399</v>
      </c>
      <c r="C233" s="7" t="s">
        <v>96</v>
      </c>
      <c r="D233" s="8" t="s">
        <v>96</v>
      </c>
      <c r="E233" s="55">
        <v>13</v>
      </c>
      <c r="F233" s="58"/>
      <c r="G233" s="59"/>
    </row>
    <row r="234" spans="1:7" ht="71.25" hidden="1" outlineLevel="3" x14ac:dyDescent="0.2">
      <c r="A234" s="15" t="s">
        <v>400</v>
      </c>
      <c r="B234" s="8" t="s">
        <v>399</v>
      </c>
      <c r="C234" s="7" t="s">
        <v>96</v>
      </c>
      <c r="D234" s="8" t="s">
        <v>96</v>
      </c>
      <c r="E234" s="55">
        <v>13</v>
      </c>
      <c r="F234" s="58"/>
      <c r="G234" s="59"/>
    </row>
    <row r="235" spans="1:7" ht="75" hidden="1" outlineLevel="7" x14ac:dyDescent="0.2">
      <c r="A235" s="16" t="s">
        <v>400</v>
      </c>
      <c r="B235" s="12" t="s">
        <v>399</v>
      </c>
      <c r="C235" s="10" t="s">
        <v>114</v>
      </c>
      <c r="D235" s="12" t="s">
        <v>115</v>
      </c>
      <c r="E235" s="57">
        <v>13</v>
      </c>
      <c r="F235" s="58"/>
      <c r="G235" s="59"/>
    </row>
    <row r="236" spans="1:7" ht="85.5" hidden="1" outlineLevel="2" x14ac:dyDescent="0.2">
      <c r="A236" s="15" t="s">
        <v>401</v>
      </c>
      <c r="B236" s="8" t="s">
        <v>402</v>
      </c>
      <c r="C236" s="7" t="s">
        <v>96</v>
      </c>
      <c r="D236" s="8" t="s">
        <v>96</v>
      </c>
      <c r="E236" s="55">
        <v>6.4</v>
      </c>
      <c r="F236" s="58"/>
      <c r="G236" s="59"/>
    </row>
    <row r="237" spans="1:7" ht="85.5" hidden="1" outlineLevel="3" x14ac:dyDescent="0.2">
      <c r="A237" s="15" t="s">
        <v>403</v>
      </c>
      <c r="B237" s="8" t="s">
        <v>402</v>
      </c>
      <c r="C237" s="7" t="s">
        <v>96</v>
      </c>
      <c r="D237" s="8" t="s">
        <v>96</v>
      </c>
      <c r="E237" s="55">
        <v>6.4</v>
      </c>
      <c r="F237" s="58"/>
      <c r="G237" s="59"/>
    </row>
    <row r="238" spans="1:7" ht="75" hidden="1" outlineLevel="7" x14ac:dyDescent="0.2">
      <c r="A238" s="16" t="s">
        <v>403</v>
      </c>
      <c r="B238" s="12" t="s">
        <v>402</v>
      </c>
      <c r="C238" s="10" t="s">
        <v>114</v>
      </c>
      <c r="D238" s="12" t="s">
        <v>115</v>
      </c>
      <c r="E238" s="57">
        <v>6.4</v>
      </c>
      <c r="F238" s="58"/>
      <c r="G238" s="59"/>
    </row>
    <row r="239" spans="1:7" ht="114" hidden="1" outlineLevel="2" x14ac:dyDescent="0.2">
      <c r="A239" s="15" t="s">
        <v>404</v>
      </c>
      <c r="B239" s="9" t="s">
        <v>405</v>
      </c>
      <c r="C239" s="7" t="s">
        <v>96</v>
      </c>
      <c r="D239" s="8" t="s">
        <v>96</v>
      </c>
      <c r="E239" s="55">
        <v>137.27000000000001</v>
      </c>
      <c r="F239" s="58"/>
      <c r="G239" s="59"/>
    </row>
    <row r="240" spans="1:7" ht="42.75" hidden="1" outlineLevel="3" x14ac:dyDescent="0.2">
      <c r="A240" s="15" t="s">
        <v>406</v>
      </c>
      <c r="B240" s="8" t="s">
        <v>407</v>
      </c>
      <c r="C240" s="7" t="s">
        <v>96</v>
      </c>
      <c r="D240" s="8" t="s">
        <v>96</v>
      </c>
      <c r="E240" s="55">
        <v>30</v>
      </c>
      <c r="F240" s="58"/>
      <c r="G240" s="59"/>
    </row>
    <row r="241" spans="1:7" ht="30" hidden="1" outlineLevel="7" x14ac:dyDescent="0.2">
      <c r="A241" s="16" t="s">
        <v>406</v>
      </c>
      <c r="B241" s="12" t="s">
        <v>407</v>
      </c>
      <c r="C241" s="10" t="s">
        <v>114</v>
      </c>
      <c r="D241" s="12" t="s">
        <v>115</v>
      </c>
      <c r="E241" s="57">
        <v>30</v>
      </c>
      <c r="F241" s="58"/>
      <c r="G241" s="59"/>
    </row>
    <row r="242" spans="1:7" ht="42.75" hidden="1" outlineLevel="3" x14ac:dyDescent="0.2">
      <c r="A242" s="15" t="s">
        <v>408</v>
      </c>
      <c r="B242" s="8" t="s">
        <v>409</v>
      </c>
      <c r="C242" s="7" t="s">
        <v>96</v>
      </c>
      <c r="D242" s="8" t="s">
        <v>96</v>
      </c>
      <c r="E242" s="55">
        <v>26.87</v>
      </c>
      <c r="F242" s="58"/>
      <c r="G242" s="59"/>
    </row>
    <row r="243" spans="1:7" ht="42.75" hidden="1" outlineLevel="4" x14ac:dyDescent="0.2">
      <c r="A243" s="15" t="s">
        <v>408</v>
      </c>
      <c r="B243" s="8" t="s">
        <v>409</v>
      </c>
      <c r="C243" s="7" t="s">
        <v>96</v>
      </c>
      <c r="D243" s="8" t="s">
        <v>96</v>
      </c>
      <c r="E243" s="55">
        <v>2</v>
      </c>
      <c r="F243" s="58"/>
      <c r="G243" s="59"/>
    </row>
    <row r="244" spans="1:7" ht="45" hidden="1" outlineLevel="7" x14ac:dyDescent="0.2">
      <c r="A244" s="16" t="s">
        <v>408</v>
      </c>
      <c r="B244" s="12" t="s">
        <v>409</v>
      </c>
      <c r="C244" s="10" t="s">
        <v>114</v>
      </c>
      <c r="D244" s="12" t="s">
        <v>115</v>
      </c>
      <c r="E244" s="57">
        <v>2</v>
      </c>
      <c r="F244" s="58"/>
      <c r="G244" s="59"/>
    </row>
    <row r="245" spans="1:7" ht="42.75" hidden="1" outlineLevel="4" x14ac:dyDescent="0.2">
      <c r="A245" s="15" t="s">
        <v>410</v>
      </c>
      <c r="B245" s="8" t="s">
        <v>409</v>
      </c>
      <c r="C245" s="7" t="s">
        <v>96</v>
      </c>
      <c r="D245" s="8" t="s">
        <v>96</v>
      </c>
      <c r="E245" s="55">
        <v>24.87</v>
      </c>
      <c r="F245" s="58"/>
      <c r="G245" s="59"/>
    </row>
    <row r="246" spans="1:7" ht="45" hidden="1" outlineLevel="7" x14ac:dyDescent="0.2">
      <c r="A246" s="16" t="s">
        <v>410</v>
      </c>
      <c r="B246" s="12" t="s">
        <v>409</v>
      </c>
      <c r="C246" s="10" t="s">
        <v>114</v>
      </c>
      <c r="D246" s="12" t="s">
        <v>115</v>
      </c>
      <c r="E246" s="57">
        <v>24.87</v>
      </c>
      <c r="F246" s="58"/>
      <c r="G246" s="59"/>
    </row>
    <row r="247" spans="1:7" ht="42.75" hidden="1" outlineLevel="3" x14ac:dyDescent="0.2">
      <c r="A247" s="15" t="s">
        <v>411</v>
      </c>
      <c r="B247" s="8" t="s">
        <v>412</v>
      </c>
      <c r="C247" s="7" t="s">
        <v>96</v>
      </c>
      <c r="D247" s="8" t="s">
        <v>96</v>
      </c>
      <c r="E247" s="55">
        <v>75.400000000000006</v>
      </c>
      <c r="F247" s="58"/>
      <c r="G247" s="59"/>
    </row>
    <row r="248" spans="1:7" ht="45" hidden="1" outlineLevel="7" x14ac:dyDescent="0.2">
      <c r="A248" s="16" t="s">
        <v>411</v>
      </c>
      <c r="B248" s="12" t="s">
        <v>412</v>
      </c>
      <c r="C248" s="10" t="s">
        <v>114</v>
      </c>
      <c r="D248" s="12" t="s">
        <v>115</v>
      </c>
      <c r="E248" s="57">
        <v>75.400000000000006</v>
      </c>
      <c r="F248" s="58"/>
      <c r="G248" s="59"/>
    </row>
    <row r="249" spans="1:7" ht="28.5" hidden="1" outlineLevel="3" x14ac:dyDescent="0.2">
      <c r="A249" s="15" t="s">
        <v>413</v>
      </c>
      <c r="B249" s="8" t="s">
        <v>414</v>
      </c>
      <c r="C249" s="7" t="s">
        <v>96</v>
      </c>
      <c r="D249" s="8" t="s">
        <v>96</v>
      </c>
      <c r="E249" s="55">
        <v>4</v>
      </c>
      <c r="F249" s="58"/>
      <c r="G249" s="59"/>
    </row>
    <row r="250" spans="1:7" ht="28.5" hidden="1" outlineLevel="4" x14ac:dyDescent="0.2">
      <c r="A250" s="15" t="s">
        <v>415</v>
      </c>
      <c r="B250" s="8" t="s">
        <v>414</v>
      </c>
      <c r="C250" s="7" t="s">
        <v>96</v>
      </c>
      <c r="D250" s="8" t="s">
        <v>96</v>
      </c>
      <c r="E250" s="55">
        <v>4</v>
      </c>
      <c r="F250" s="58"/>
      <c r="G250" s="59"/>
    </row>
    <row r="251" spans="1:7" ht="30" hidden="1" outlineLevel="7" x14ac:dyDescent="0.2">
      <c r="A251" s="16" t="s">
        <v>415</v>
      </c>
      <c r="B251" s="12" t="s">
        <v>414</v>
      </c>
      <c r="C251" s="10" t="s">
        <v>114</v>
      </c>
      <c r="D251" s="12" t="s">
        <v>115</v>
      </c>
      <c r="E251" s="57">
        <v>4</v>
      </c>
      <c r="F251" s="58"/>
      <c r="G251" s="59"/>
    </row>
    <row r="252" spans="1:7" ht="28.5" hidden="1" outlineLevel="3" x14ac:dyDescent="0.2">
      <c r="A252" s="15" t="s">
        <v>416</v>
      </c>
      <c r="B252" s="8" t="s">
        <v>417</v>
      </c>
      <c r="C252" s="7" t="s">
        <v>96</v>
      </c>
      <c r="D252" s="8" t="s">
        <v>96</v>
      </c>
      <c r="E252" s="55">
        <v>1</v>
      </c>
      <c r="F252" s="58"/>
      <c r="G252" s="59"/>
    </row>
    <row r="253" spans="1:7" ht="57" hidden="1" outlineLevel="4" x14ac:dyDescent="0.2">
      <c r="A253" s="15" t="s">
        <v>418</v>
      </c>
      <c r="B253" s="8" t="s">
        <v>420</v>
      </c>
      <c r="C253" s="7" t="s">
        <v>96</v>
      </c>
      <c r="D253" s="8" t="s">
        <v>96</v>
      </c>
      <c r="E253" s="55">
        <v>1</v>
      </c>
      <c r="F253" s="58"/>
      <c r="G253" s="59"/>
    </row>
    <row r="254" spans="1:7" ht="45" hidden="1" outlineLevel="7" x14ac:dyDescent="0.2">
      <c r="A254" s="16" t="s">
        <v>418</v>
      </c>
      <c r="B254" s="12" t="s">
        <v>420</v>
      </c>
      <c r="C254" s="10" t="s">
        <v>114</v>
      </c>
      <c r="D254" s="12" t="s">
        <v>115</v>
      </c>
      <c r="E254" s="57">
        <v>1</v>
      </c>
      <c r="F254" s="58"/>
      <c r="G254" s="59"/>
    </row>
    <row r="255" spans="1:7" ht="71.25" hidden="1" outlineLevel="2" x14ac:dyDescent="0.2">
      <c r="A255" s="15" t="s">
        <v>421</v>
      </c>
      <c r="B255" s="8" t="s">
        <v>423</v>
      </c>
      <c r="C255" s="7" t="s">
        <v>96</v>
      </c>
      <c r="D255" s="8" t="s">
        <v>96</v>
      </c>
      <c r="E255" s="55">
        <v>370.53</v>
      </c>
      <c r="F255" s="58"/>
      <c r="G255" s="59"/>
    </row>
    <row r="256" spans="1:7" ht="71.25" hidden="1" outlineLevel="3" x14ac:dyDescent="0.2">
      <c r="A256" s="15" t="s">
        <v>424</v>
      </c>
      <c r="B256" s="8" t="s">
        <v>423</v>
      </c>
      <c r="C256" s="7" t="s">
        <v>96</v>
      </c>
      <c r="D256" s="8" t="s">
        <v>96</v>
      </c>
      <c r="E256" s="55">
        <v>370.53</v>
      </c>
      <c r="F256" s="58"/>
      <c r="G256" s="59"/>
    </row>
    <row r="257" spans="1:7" ht="75" hidden="1" outlineLevel="7" x14ac:dyDescent="0.2">
      <c r="A257" s="16" t="s">
        <v>424</v>
      </c>
      <c r="B257" s="12" t="s">
        <v>423</v>
      </c>
      <c r="C257" s="10" t="s">
        <v>114</v>
      </c>
      <c r="D257" s="12" t="s">
        <v>115</v>
      </c>
      <c r="E257" s="57">
        <v>370.53</v>
      </c>
      <c r="F257" s="58"/>
      <c r="G257" s="59"/>
    </row>
    <row r="258" spans="1:7" ht="42.75" hidden="1" outlineLevel="2" x14ac:dyDescent="0.2">
      <c r="A258" s="15" t="s">
        <v>425</v>
      </c>
      <c r="B258" s="8" t="s">
        <v>426</v>
      </c>
      <c r="C258" s="7" t="s">
        <v>96</v>
      </c>
      <c r="D258" s="8" t="s">
        <v>96</v>
      </c>
      <c r="E258" s="55">
        <v>29.34</v>
      </c>
      <c r="F258" s="58"/>
      <c r="G258" s="59"/>
    </row>
    <row r="259" spans="1:7" ht="57" hidden="1" outlineLevel="3" x14ac:dyDescent="0.2">
      <c r="A259" s="15" t="s">
        <v>427</v>
      </c>
      <c r="B259" s="8" t="s">
        <v>428</v>
      </c>
      <c r="C259" s="7" t="s">
        <v>96</v>
      </c>
      <c r="D259" s="8" t="s">
        <v>96</v>
      </c>
      <c r="E259" s="55">
        <v>4</v>
      </c>
      <c r="F259" s="58"/>
      <c r="G259" s="59"/>
    </row>
    <row r="260" spans="1:7" ht="71.25" hidden="1" outlineLevel="4" x14ac:dyDescent="0.2">
      <c r="A260" s="15" t="s">
        <v>429</v>
      </c>
      <c r="B260" s="8" t="s">
        <v>430</v>
      </c>
      <c r="C260" s="7" t="s">
        <v>96</v>
      </c>
      <c r="D260" s="8" t="s">
        <v>96</v>
      </c>
      <c r="E260" s="55">
        <v>4</v>
      </c>
      <c r="F260" s="58"/>
      <c r="G260" s="59"/>
    </row>
    <row r="261" spans="1:7" ht="71.25" hidden="1" outlineLevel="5" x14ac:dyDescent="0.2">
      <c r="A261" s="15" t="s">
        <v>431</v>
      </c>
      <c r="B261" s="8" t="s">
        <v>430</v>
      </c>
      <c r="C261" s="7" t="s">
        <v>96</v>
      </c>
      <c r="D261" s="8" t="s">
        <v>96</v>
      </c>
      <c r="E261" s="55">
        <v>4</v>
      </c>
      <c r="F261" s="58"/>
      <c r="G261" s="59"/>
    </row>
    <row r="262" spans="1:7" ht="75" hidden="1" outlineLevel="7" x14ac:dyDescent="0.2">
      <c r="A262" s="16" t="s">
        <v>431</v>
      </c>
      <c r="B262" s="12" t="s">
        <v>430</v>
      </c>
      <c r="C262" s="10" t="s">
        <v>114</v>
      </c>
      <c r="D262" s="12" t="s">
        <v>115</v>
      </c>
      <c r="E262" s="57">
        <v>4</v>
      </c>
      <c r="F262" s="58"/>
      <c r="G262" s="59"/>
    </row>
    <row r="263" spans="1:7" ht="42.75" hidden="1" outlineLevel="3" x14ac:dyDescent="0.2">
      <c r="A263" s="15" t="s">
        <v>432</v>
      </c>
      <c r="B263" s="8" t="s">
        <v>433</v>
      </c>
      <c r="C263" s="7" t="s">
        <v>96</v>
      </c>
      <c r="D263" s="8" t="s">
        <v>96</v>
      </c>
      <c r="E263" s="55">
        <v>25.34</v>
      </c>
      <c r="F263" s="58"/>
      <c r="G263" s="59"/>
    </row>
    <row r="264" spans="1:7" ht="42.75" hidden="1" outlineLevel="4" x14ac:dyDescent="0.2">
      <c r="A264" s="15" t="s">
        <v>434</v>
      </c>
      <c r="B264" s="8" t="s">
        <v>433</v>
      </c>
      <c r="C264" s="7" t="s">
        <v>96</v>
      </c>
      <c r="D264" s="8" t="s">
        <v>96</v>
      </c>
      <c r="E264" s="55">
        <v>25.34</v>
      </c>
      <c r="F264" s="58"/>
      <c r="G264" s="59"/>
    </row>
    <row r="265" spans="1:7" ht="30" hidden="1" outlineLevel="7" x14ac:dyDescent="0.2">
      <c r="A265" s="16" t="s">
        <v>434</v>
      </c>
      <c r="B265" s="12" t="s">
        <v>433</v>
      </c>
      <c r="C265" s="10" t="s">
        <v>114</v>
      </c>
      <c r="D265" s="12" t="s">
        <v>115</v>
      </c>
      <c r="E265" s="57">
        <v>25.34</v>
      </c>
      <c r="F265" s="58"/>
      <c r="G265" s="59"/>
    </row>
    <row r="266" spans="1:7" ht="85.5" hidden="1" outlineLevel="2" x14ac:dyDescent="0.2">
      <c r="A266" s="15" t="s">
        <v>435</v>
      </c>
      <c r="B266" s="8" t="s">
        <v>436</v>
      </c>
      <c r="C266" s="7" t="s">
        <v>96</v>
      </c>
      <c r="D266" s="8" t="s">
        <v>96</v>
      </c>
      <c r="E266" s="55">
        <v>18.579999999999998</v>
      </c>
      <c r="F266" s="58"/>
      <c r="G266" s="59"/>
    </row>
    <row r="267" spans="1:7" ht="85.5" hidden="1" outlineLevel="3" x14ac:dyDescent="0.2">
      <c r="A267" s="15" t="s">
        <v>437</v>
      </c>
      <c r="B267" s="8" t="s">
        <v>436</v>
      </c>
      <c r="C267" s="7" t="s">
        <v>96</v>
      </c>
      <c r="D267" s="8" t="s">
        <v>96</v>
      </c>
      <c r="E267" s="55">
        <v>18.579999999999998</v>
      </c>
      <c r="F267" s="58"/>
      <c r="G267" s="59"/>
    </row>
    <row r="268" spans="1:7" ht="90" hidden="1" outlineLevel="7" x14ac:dyDescent="0.2">
      <c r="A268" s="16" t="s">
        <v>437</v>
      </c>
      <c r="B268" s="12" t="s">
        <v>436</v>
      </c>
      <c r="C268" s="10" t="s">
        <v>114</v>
      </c>
      <c r="D268" s="12" t="s">
        <v>115</v>
      </c>
      <c r="E268" s="57">
        <v>18.579999999999998</v>
      </c>
      <c r="F268" s="58"/>
      <c r="G268" s="59"/>
    </row>
    <row r="269" spans="1:7" ht="28.5" hidden="1" outlineLevel="2" x14ac:dyDescent="0.2">
      <c r="A269" s="15" t="s">
        <v>438</v>
      </c>
      <c r="B269" s="8" t="s">
        <v>439</v>
      </c>
      <c r="C269" s="7" t="s">
        <v>96</v>
      </c>
      <c r="D269" s="8" t="s">
        <v>96</v>
      </c>
      <c r="E269" s="55">
        <v>1845.8</v>
      </c>
      <c r="F269" s="58"/>
      <c r="G269" s="59"/>
    </row>
    <row r="270" spans="1:7" ht="42.75" hidden="1" outlineLevel="3" x14ac:dyDescent="0.2">
      <c r="A270" s="15" t="s">
        <v>440</v>
      </c>
      <c r="B270" s="8" t="s">
        <v>441</v>
      </c>
      <c r="C270" s="7" t="s">
        <v>96</v>
      </c>
      <c r="D270" s="8" t="s">
        <v>96</v>
      </c>
      <c r="E270" s="55">
        <v>1845.8</v>
      </c>
      <c r="F270" s="58"/>
      <c r="G270" s="59"/>
    </row>
    <row r="271" spans="1:7" ht="42.75" hidden="1" outlineLevel="4" x14ac:dyDescent="0.2">
      <c r="A271" s="15" t="s">
        <v>440</v>
      </c>
      <c r="B271" s="8" t="s">
        <v>441</v>
      </c>
      <c r="C271" s="7" t="s">
        <v>96</v>
      </c>
      <c r="D271" s="8" t="s">
        <v>96</v>
      </c>
      <c r="E271" s="55">
        <v>313.62</v>
      </c>
      <c r="F271" s="58"/>
      <c r="G271" s="59"/>
    </row>
    <row r="272" spans="1:7" ht="45" hidden="1" outlineLevel="7" x14ac:dyDescent="0.2">
      <c r="A272" s="16" t="s">
        <v>440</v>
      </c>
      <c r="B272" s="12" t="s">
        <v>441</v>
      </c>
      <c r="C272" s="10" t="s">
        <v>114</v>
      </c>
      <c r="D272" s="12" t="s">
        <v>115</v>
      </c>
      <c r="E272" s="57">
        <v>313.62</v>
      </c>
      <c r="F272" s="58"/>
      <c r="G272" s="59"/>
    </row>
    <row r="273" spans="1:7" ht="42.75" hidden="1" outlineLevel="4" x14ac:dyDescent="0.2">
      <c r="A273" s="15" t="s">
        <v>442</v>
      </c>
      <c r="B273" s="8" t="s">
        <v>441</v>
      </c>
      <c r="C273" s="7" t="s">
        <v>96</v>
      </c>
      <c r="D273" s="8" t="s">
        <v>96</v>
      </c>
      <c r="E273" s="55">
        <v>1524.98</v>
      </c>
      <c r="F273" s="58"/>
      <c r="G273" s="59"/>
    </row>
    <row r="274" spans="1:7" ht="45" hidden="1" outlineLevel="7" x14ac:dyDescent="0.2">
      <c r="A274" s="16" t="s">
        <v>442</v>
      </c>
      <c r="B274" s="12" t="s">
        <v>441</v>
      </c>
      <c r="C274" s="10" t="s">
        <v>114</v>
      </c>
      <c r="D274" s="12" t="s">
        <v>115</v>
      </c>
      <c r="E274" s="57">
        <v>1524.98</v>
      </c>
      <c r="F274" s="58"/>
      <c r="G274" s="59"/>
    </row>
    <row r="275" spans="1:7" ht="42.75" hidden="1" outlineLevel="4" x14ac:dyDescent="0.2">
      <c r="A275" s="15" t="s">
        <v>443</v>
      </c>
      <c r="B275" s="8" t="s">
        <v>441</v>
      </c>
      <c r="C275" s="7" t="s">
        <v>96</v>
      </c>
      <c r="D275" s="8" t="s">
        <v>96</v>
      </c>
      <c r="E275" s="55">
        <v>7.2</v>
      </c>
      <c r="F275" s="58"/>
      <c r="G275" s="59"/>
    </row>
    <row r="276" spans="1:7" ht="45" hidden="1" outlineLevel="7" x14ac:dyDescent="0.2">
      <c r="A276" s="16" t="s">
        <v>443</v>
      </c>
      <c r="B276" s="12" t="s">
        <v>441</v>
      </c>
      <c r="C276" s="10" t="s">
        <v>114</v>
      </c>
      <c r="D276" s="12" t="s">
        <v>115</v>
      </c>
      <c r="E276" s="57">
        <v>7.2</v>
      </c>
      <c r="F276" s="58"/>
      <c r="G276" s="59"/>
    </row>
    <row r="277" spans="1:7" ht="15" outlineLevel="1" collapsed="1" thickBot="1" x14ac:dyDescent="0.25">
      <c r="A277" s="71" t="s">
        <v>444</v>
      </c>
      <c r="B277" s="67" t="s">
        <v>445</v>
      </c>
      <c r="C277" s="66" t="s">
        <v>96</v>
      </c>
      <c r="D277" s="67" t="s">
        <v>96</v>
      </c>
      <c r="E277" s="68">
        <v>0</v>
      </c>
      <c r="F277" s="68">
        <v>0</v>
      </c>
      <c r="G277" s="69">
        <v>0</v>
      </c>
    </row>
    <row r="278" spans="1:7" hidden="1" outlineLevel="2" x14ac:dyDescent="0.2">
      <c r="A278" s="72" t="s">
        <v>446</v>
      </c>
      <c r="B278" s="63" t="s">
        <v>447</v>
      </c>
      <c r="C278" s="62" t="s">
        <v>96</v>
      </c>
      <c r="D278" s="63" t="s">
        <v>96</v>
      </c>
      <c r="E278" s="64">
        <v>141.77000000000001</v>
      </c>
      <c r="F278" s="65"/>
      <c r="G278" s="65"/>
    </row>
    <row r="279" spans="1:7" ht="25.5" hidden="1" outlineLevel="3" x14ac:dyDescent="0.2">
      <c r="A279" s="73" t="s">
        <v>448</v>
      </c>
      <c r="B279" s="27" t="s">
        <v>449</v>
      </c>
      <c r="C279" s="26" t="s">
        <v>96</v>
      </c>
      <c r="D279" s="27" t="s">
        <v>96</v>
      </c>
      <c r="E279" s="46">
        <v>141.77000000000001</v>
      </c>
      <c r="F279" s="42"/>
      <c r="G279" s="42"/>
    </row>
    <row r="280" spans="1:7" hidden="1" outlineLevel="7" x14ac:dyDescent="0.2">
      <c r="A280" s="74" t="s">
        <v>448</v>
      </c>
      <c r="B280" s="29" t="s">
        <v>449</v>
      </c>
      <c r="C280" s="28" t="s">
        <v>114</v>
      </c>
      <c r="D280" s="29" t="s">
        <v>115</v>
      </c>
      <c r="E280" s="47">
        <v>141.77000000000001</v>
      </c>
      <c r="F280" s="42"/>
      <c r="G280" s="42"/>
    </row>
    <row r="281" spans="1:7" hidden="1" outlineLevel="2" x14ac:dyDescent="0.2">
      <c r="A281" s="73" t="s">
        <v>450</v>
      </c>
      <c r="B281" s="27" t="s">
        <v>451</v>
      </c>
      <c r="C281" s="26" t="s">
        <v>96</v>
      </c>
      <c r="D281" s="27" t="s">
        <v>96</v>
      </c>
      <c r="E281" s="46">
        <v>454.11</v>
      </c>
      <c r="F281" s="42"/>
      <c r="G281" s="42"/>
    </row>
    <row r="282" spans="1:7" hidden="1" outlineLevel="3" x14ac:dyDescent="0.2">
      <c r="A282" s="73" t="s">
        <v>452</v>
      </c>
      <c r="B282" s="27" t="s">
        <v>453</v>
      </c>
      <c r="C282" s="26" t="s">
        <v>96</v>
      </c>
      <c r="D282" s="27" t="s">
        <v>96</v>
      </c>
      <c r="E282" s="46">
        <v>454.11</v>
      </c>
      <c r="F282" s="42"/>
      <c r="G282" s="42"/>
    </row>
    <row r="283" spans="1:7" hidden="1" outlineLevel="7" x14ac:dyDescent="0.2">
      <c r="A283" s="74" t="s">
        <v>452</v>
      </c>
      <c r="B283" s="29" t="s">
        <v>453</v>
      </c>
      <c r="C283" s="28" t="s">
        <v>114</v>
      </c>
      <c r="D283" s="29" t="s">
        <v>115</v>
      </c>
      <c r="E283" s="47">
        <v>454.11</v>
      </c>
      <c r="F283" s="42"/>
      <c r="G283" s="42"/>
    </row>
    <row r="284" spans="1:7" hidden="1" collapsed="1" x14ac:dyDescent="0.2">
      <c r="A284" s="73" t="s">
        <v>454</v>
      </c>
      <c r="B284" s="27" t="s">
        <v>455</v>
      </c>
      <c r="C284" s="26" t="s">
        <v>96</v>
      </c>
      <c r="D284" s="27" t="s">
        <v>96</v>
      </c>
      <c r="E284" s="46">
        <v>813052.45</v>
      </c>
      <c r="F284" s="42"/>
      <c r="G284" s="42"/>
    </row>
    <row r="285" spans="1:7" ht="25.5" hidden="1" outlineLevel="1" x14ac:dyDescent="0.2">
      <c r="A285" s="73" t="s">
        <v>456</v>
      </c>
      <c r="B285" s="27" t="s">
        <v>457</v>
      </c>
      <c r="C285" s="26" t="s">
        <v>96</v>
      </c>
      <c r="D285" s="27" t="s">
        <v>96</v>
      </c>
      <c r="E285" s="46">
        <v>811398.63</v>
      </c>
      <c r="F285" s="42"/>
      <c r="G285" s="42"/>
    </row>
    <row r="286" spans="1:7" ht="25.5" hidden="1" outlineLevel="2" x14ac:dyDescent="0.2">
      <c r="A286" s="73" t="s">
        <v>458</v>
      </c>
      <c r="B286" s="27" t="s">
        <v>459</v>
      </c>
      <c r="C286" s="26" t="s">
        <v>96</v>
      </c>
      <c r="D286" s="27" t="s">
        <v>96</v>
      </c>
      <c r="E286" s="46">
        <v>294540.26</v>
      </c>
      <c r="F286" s="42"/>
      <c r="G286" s="42"/>
    </row>
    <row r="287" spans="1:7" hidden="1" outlineLevel="3" x14ac:dyDescent="0.2">
      <c r="A287" s="73" t="s">
        <v>460</v>
      </c>
      <c r="B287" s="27" t="s">
        <v>461</v>
      </c>
      <c r="C287" s="26" t="s">
        <v>96</v>
      </c>
      <c r="D287" s="27" t="s">
        <v>96</v>
      </c>
      <c r="E287" s="46">
        <v>195565.3</v>
      </c>
      <c r="F287" s="42"/>
      <c r="G287" s="42"/>
    </row>
    <row r="288" spans="1:7" ht="25.5" hidden="1" outlineLevel="4" x14ac:dyDescent="0.2">
      <c r="A288" s="73" t="s">
        <v>462</v>
      </c>
      <c r="B288" s="27" t="s">
        <v>463</v>
      </c>
      <c r="C288" s="26" t="s">
        <v>96</v>
      </c>
      <c r="D288" s="27" t="s">
        <v>96</v>
      </c>
      <c r="E288" s="46">
        <v>195565.3</v>
      </c>
      <c r="F288" s="42"/>
      <c r="G288" s="42"/>
    </row>
    <row r="289" spans="1:7" ht="38.25" hidden="1" outlineLevel="7" x14ac:dyDescent="0.2">
      <c r="A289" s="74" t="s">
        <v>462</v>
      </c>
      <c r="B289" s="29" t="s">
        <v>463</v>
      </c>
      <c r="C289" s="28" t="s">
        <v>464</v>
      </c>
      <c r="D289" s="29" t="s">
        <v>465</v>
      </c>
      <c r="E289" s="47">
        <v>194694.22</v>
      </c>
      <c r="F289" s="42"/>
      <c r="G289" s="42"/>
    </row>
    <row r="290" spans="1:7" ht="38.25" hidden="1" outlineLevel="7" x14ac:dyDescent="0.2">
      <c r="A290" s="74" t="s">
        <v>462</v>
      </c>
      <c r="B290" s="29" t="s">
        <v>463</v>
      </c>
      <c r="C290" s="28" t="s">
        <v>466</v>
      </c>
      <c r="D290" s="29" t="s">
        <v>467</v>
      </c>
      <c r="E290" s="47">
        <v>871.08</v>
      </c>
      <c r="F290" s="42"/>
      <c r="G290" s="42"/>
    </row>
    <row r="291" spans="1:7" ht="25.5" hidden="1" outlineLevel="3" x14ac:dyDescent="0.2">
      <c r="A291" s="73" t="s">
        <v>468</v>
      </c>
      <c r="B291" s="27" t="s">
        <v>469</v>
      </c>
      <c r="C291" s="26" t="s">
        <v>96</v>
      </c>
      <c r="D291" s="27" t="s">
        <v>96</v>
      </c>
      <c r="E291" s="46">
        <v>88974.96</v>
      </c>
      <c r="F291" s="42"/>
      <c r="G291" s="42"/>
    </row>
    <row r="292" spans="1:7" ht="25.5" hidden="1" outlineLevel="4" x14ac:dyDescent="0.2">
      <c r="A292" s="73" t="s">
        <v>470</v>
      </c>
      <c r="B292" s="27" t="s">
        <v>471</v>
      </c>
      <c r="C292" s="26" t="s">
        <v>96</v>
      </c>
      <c r="D292" s="27" t="s">
        <v>96</v>
      </c>
      <c r="E292" s="46">
        <v>88974.96</v>
      </c>
      <c r="F292" s="42"/>
      <c r="G292" s="42"/>
    </row>
    <row r="293" spans="1:7" ht="25.5" hidden="1" outlineLevel="7" x14ac:dyDescent="0.2">
      <c r="A293" s="74" t="s">
        <v>470</v>
      </c>
      <c r="B293" s="29" t="s">
        <v>471</v>
      </c>
      <c r="C293" s="28" t="s">
        <v>114</v>
      </c>
      <c r="D293" s="29" t="s">
        <v>115</v>
      </c>
      <c r="E293" s="47">
        <v>88974.96</v>
      </c>
      <c r="F293" s="42"/>
      <c r="G293" s="42"/>
    </row>
    <row r="294" spans="1:7" ht="51" hidden="1" outlineLevel="3" x14ac:dyDescent="0.2">
      <c r="A294" s="73" t="s">
        <v>472</v>
      </c>
      <c r="B294" s="27" t="s">
        <v>473</v>
      </c>
      <c r="C294" s="26" t="s">
        <v>96</v>
      </c>
      <c r="D294" s="27" t="s">
        <v>96</v>
      </c>
      <c r="E294" s="46">
        <v>10000</v>
      </c>
      <c r="F294" s="42"/>
      <c r="G294" s="42"/>
    </row>
    <row r="295" spans="1:7" ht="38.25" hidden="1" outlineLevel="4" x14ac:dyDescent="0.2">
      <c r="A295" s="73" t="s">
        <v>474</v>
      </c>
      <c r="B295" s="27" t="s">
        <v>475</v>
      </c>
      <c r="C295" s="26" t="s">
        <v>96</v>
      </c>
      <c r="D295" s="27" t="s">
        <v>96</v>
      </c>
      <c r="E295" s="46">
        <v>10000</v>
      </c>
      <c r="F295" s="42"/>
      <c r="G295" s="42"/>
    </row>
    <row r="296" spans="1:7" ht="25.5" hidden="1" outlineLevel="7" x14ac:dyDescent="0.2">
      <c r="A296" s="74" t="s">
        <v>474</v>
      </c>
      <c r="B296" s="29" t="s">
        <v>475</v>
      </c>
      <c r="C296" s="28" t="s">
        <v>114</v>
      </c>
      <c r="D296" s="29" t="s">
        <v>115</v>
      </c>
      <c r="E296" s="47">
        <v>10000</v>
      </c>
      <c r="F296" s="42"/>
      <c r="G296" s="42"/>
    </row>
    <row r="297" spans="1:7" ht="25.5" hidden="1" outlineLevel="2" x14ac:dyDescent="0.2">
      <c r="A297" s="73" t="s">
        <v>476</v>
      </c>
      <c r="B297" s="27" t="s">
        <v>477</v>
      </c>
      <c r="C297" s="26" t="s">
        <v>96</v>
      </c>
      <c r="D297" s="27" t="s">
        <v>96</v>
      </c>
      <c r="E297" s="46">
        <v>119160.47</v>
      </c>
      <c r="F297" s="42"/>
      <c r="G297" s="42"/>
    </row>
    <row r="298" spans="1:7" ht="38.25" hidden="1" outlineLevel="3" x14ac:dyDescent="0.2">
      <c r="A298" s="73" t="s">
        <v>478</v>
      </c>
      <c r="B298" s="27" t="s">
        <v>479</v>
      </c>
      <c r="C298" s="26" t="s">
        <v>96</v>
      </c>
      <c r="D298" s="27" t="s">
        <v>96</v>
      </c>
      <c r="E298" s="46">
        <v>4393.3999999999996</v>
      </c>
      <c r="F298" s="42"/>
      <c r="G298" s="42"/>
    </row>
    <row r="299" spans="1:7" ht="38.25" hidden="1" outlineLevel="4" x14ac:dyDescent="0.2">
      <c r="A299" s="73" t="s">
        <v>480</v>
      </c>
      <c r="B299" s="27" t="s">
        <v>481</v>
      </c>
      <c r="C299" s="26" t="s">
        <v>96</v>
      </c>
      <c r="D299" s="27" t="s">
        <v>96</v>
      </c>
      <c r="E299" s="46">
        <v>4393.3999999999996</v>
      </c>
      <c r="F299" s="42"/>
      <c r="G299" s="42"/>
    </row>
    <row r="300" spans="1:7" ht="51" hidden="1" outlineLevel="7" x14ac:dyDescent="0.2">
      <c r="A300" s="74" t="s">
        <v>480</v>
      </c>
      <c r="B300" s="29" t="s">
        <v>481</v>
      </c>
      <c r="C300" s="28" t="s">
        <v>482</v>
      </c>
      <c r="D300" s="29" t="s">
        <v>483</v>
      </c>
      <c r="E300" s="47">
        <v>2786.7</v>
      </c>
      <c r="F300" s="42"/>
      <c r="G300" s="42"/>
    </row>
    <row r="301" spans="1:7" ht="63.75" hidden="1" outlineLevel="7" x14ac:dyDescent="0.2">
      <c r="A301" s="74" t="s">
        <v>480</v>
      </c>
      <c r="B301" s="29" t="s">
        <v>481</v>
      </c>
      <c r="C301" s="28" t="s">
        <v>484</v>
      </c>
      <c r="D301" s="29" t="s">
        <v>485</v>
      </c>
      <c r="E301" s="47">
        <v>1606.7</v>
      </c>
      <c r="F301" s="42"/>
      <c r="G301" s="42"/>
    </row>
    <row r="302" spans="1:7" ht="63.75" hidden="1" outlineLevel="3" x14ac:dyDescent="0.2">
      <c r="A302" s="73" t="s">
        <v>486</v>
      </c>
      <c r="B302" s="30" t="s">
        <v>487</v>
      </c>
      <c r="C302" s="26" t="s">
        <v>96</v>
      </c>
      <c r="D302" s="27" t="s">
        <v>96</v>
      </c>
      <c r="E302" s="46">
        <v>11720.68</v>
      </c>
      <c r="F302" s="42"/>
      <c r="G302" s="42"/>
    </row>
    <row r="303" spans="1:7" ht="63.75" hidden="1" outlineLevel="4" x14ac:dyDescent="0.2">
      <c r="A303" s="73" t="s">
        <v>488</v>
      </c>
      <c r="B303" s="30" t="s">
        <v>489</v>
      </c>
      <c r="C303" s="26" t="s">
        <v>96</v>
      </c>
      <c r="D303" s="27" t="s">
        <v>96</v>
      </c>
      <c r="E303" s="46">
        <v>11720.68</v>
      </c>
      <c r="F303" s="42"/>
      <c r="G303" s="42"/>
    </row>
    <row r="304" spans="1:7" ht="51" hidden="1" outlineLevel="5" x14ac:dyDescent="0.2">
      <c r="A304" s="73" t="s">
        <v>490</v>
      </c>
      <c r="B304" s="27" t="s">
        <v>491</v>
      </c>
      <c r="C304" s="26" t="s">
        <v>96</v>
      </c>
      <c r="D304" s="27" t="s">
        <v>96</v>
      </c>
      <c r="E304" s="46">
        <v>11720.68</v>
      </c>
      <c r="F304" s="42"/>
      <c r="G304" s="42"/>
    </row>
    <row r="305" spans="1:7" ht="63.75" hidden="1" outlineLevel="7" x14ac:dyDescent="0.2">
      <c r="A305" s="74" t="s">
        <v>490</v>
      </c>
      <c r="B305" s="29" t="s">
        <v>491</v>
      </c>
      <c r="C305" s="28" t="s">
        <v>492</v>
      </c>
      <c r="D305" s="29" t="s">
        <v>493</v>
      </c>
      <c r="E305" s="47">
        <v>11720.68</v>
      </c>
      <c r="F305" s="42"/>
      <c r="G305" s="42"/>
    </row>
    <row r="306" spans="1:7" ht="51" hidden="1" outlineLevel="3" x14ac:dyDescent="0.2">
      <c r="A306" s="73" t="s">
        <v>494</v>
      </c>
      <c r="B306" s="27" t="s">
        <v>495</v>
      </c>
      <c r="C306" s="26" t="s">
        <v>96</v>
      </c>
      <c r="D306" s="27" t="s">
        <v>96</v>
      </c>
      <c r="E306" s="46">
        <v>2244.39</v>
      </c>
      <c r="F306" s="42"/>
      <c r="G306" s="42"/>
    </row>
    <row r="307" spans="1:7" ht="51" hidden="1" outlineLevel="4" x14ac:dyDescent="0.2">
      <c r="A307" s="73" t="s">
        <v>496</v>
      </c>
      <c r="B307" s="27" t="s">
        <v>497</v>
      </c>
      <c r="C307" s="26" t="s">
        <v>96</v>
      </c>
      <c r="D307" s="27" t="s">
        <v>96</v>
      </c>
      <c r="E307" s="46">
        <v>2244.39</v>
      </c>
      <c r="F307" s="42"/>
      <c r="G307" s="42"/>
    </row>
    <row r="308" spans="1:7" ht="38.25" hidden="1" outlineLevel="5" x14ac:dyDescent="0.2">
      <c r="A308" s="73" t="s">
        <v>498</v>
      </c>
      <c r="B308" s="27" t="s">
        <v>500</v>
      </c>
      <c r="C308" s="26" t="s">
        <v>96</v>
      </c>
      <c r="D308" s="27" t="s">
        <v>96</v>
      </c>
      <c r="E308" s="46">
        <v>2244.39</v>
      </c>
      <c r="F308" s="42"/>
      <c r="G308" s="42"/>
    </row>
    <row r="309" spans="1:7" ht="51" hidden="1" outlineLevel="7" x14ac:dyDescent="0.2">
      <c r="A309" s="74" t="s">
        <v>498</v>
      </c>
      <c r="B309" s="29" t="s">
        <v>500</v>
      </c>
      <c r="C309" s="28" t="s">
        <v>501</v>
      </c>
      <c r="D309" s="29" t="s">
        <v>500</v>
      </c>
      <c r="E309" s="47">
        <v>2244.39</v>
      </c>
      <c r="F309" s="42"/>
      <c r="G309" s="42"/>
    </row>
    <row r="310" spans="1:7" ht="25.5" hidden="1" outlineLevel="3" x14ac:dyDescent="0.2">
      <c r="A310" s="73" t="s">
        <v>502</v>
      </c>
      <c r="B310" s="27" t="s">
        <v>503</v>
      </c>
      <c r="C310" s="26" t="s">
        <v>96</v>
      </c>
      <c r="D310" s="27" t="s">
        <v>96</v>
      </c>
      <c r="E310" s="46">
        <v>1319.7</v>
      </c>
      <c r="F310" s="42"/>
      <c r="G310" s="42"/>
    </row>
    <row r="311" spans="1:7" ht="25.5" hidden="1" outlineLevel="4" x14ac:dyDescent="0.2">
      <c r="A311" s="73" t="s">
        <v>504</v>
      </c>
      <c r="B311" s="27" t="s">
        <v>505</v>
      </c>
      <c r="C311" s="26" t="s">
        <v>96</v>
      </c>
      <c r="D311" s="27" t="s">
        <v>96</v>
      </c>
      <c r="E311" s="46">
        <v>1319.7</v>
      </c>
      <c r="F311" s="42"/>
      <c r="G311" s="42"/>
    </row>
    <row r="312" spans="1:7" ht="38.25" hidden="1" outlineLevel="7" x14ac:dyDescent="0.2">
      <c r="A312" s="74" t="s">
        <v>504</v>
      </c>
      <c r="B312" s="29" t="s">
        <v>505</v>
      </c>
      <c r="C312" s="28" t="s">
        <v>506</v>
      </c>
      <c r="D312" s="29" t="s">
        <v>507</v>
      </c>
      <c r="E312" s="47">
        <v>1319.7</v>
      </c>
      <c r="F312" s="42"/>
      <c r="G312" s="42"/>
    </row>
    <row r="313" spans="1:7" hidden="1" outlineLevel="3" x14ac:dyDescent="0.2">
      <c r="A313" s="73" t="s">
        <v>508</v>
      </c>
      <c r="B313" s="27" t="s">
        <v>509</v>
      </c>
      <c r="C313" s="26" t="s">
        <v>96</v>
      </c>
      <c r="D313" s="27" t="s">
        <v>96</v>
      </c>
      <c r="E313" s="46">
        <v>99482.3</v>
      </c>
      <c r="F313" s="42"/>
      <c r="G313" s="42"/>
    </row>
    <row r="314" spans="1:7" hidden="1" outlineLevel="4" x14ac:dyDescent="0.2">
      <c r="A314" s="73" t="s">
        <v>510</v>
      </c>
      <c r="B314" s="27" t="s">
        <v>511</v>
      </c>
      <c r="C314" s="26" t="s">
        <v>96</v>
      </c>
      <c r="D314" s="27" t="s">
        <v>96</v>
      </c>
      <c r="E314" s="46">
        <v>99482.3</v>
      </c>
      <c r="F314" s="42"/>
      <c r="G314" s="42"/>
    </row>
    <row r="315" spans="1:7" ht="38.25" hidden="1" outlineLevel="7" x14ac:dyDescent="0.2">
      <c r="A315" s="74" t="s">
        <v>510</v>
      </c>
      <c r="B315" s="29" t="s">
        <v>511</v>
      </c>
      <c r="C315" s="28" t="s">
        <v>512</v>
      </c>
      <c r="D315" s="29" t="s">
        <v>513</v>
      </c>
      <c r="E315" s="47">
        <v>1289.92</v>
      </c>
      <c r="F315" s="42"/>
      <c r="G315" s="42"/>
    </row>
    <row r="316" spans="1:7" ht="51" hidden="1" outlineLevel="7" x14ac:dyDescent="0.2">
      <c r="A316" s="74" t="s">
        <v>510</v>
      </c>
      <c r="B316" s="29" t="s">
        <v>511</v>
      </c>
      <c r="C316" s="28" t="s">
        <v>514</v>
      </c>
      <c r="D316" s="29" t="s">
        <v>515</v>
      </c>
      <c r="E316" s="47">
        <v>4089.37</v>
      </c>
      <c r="F316" s="42"/>
      <c r="G316" s="42"/>
    </row>
    <row r="317" spans="1:7" ht="89.25" hidden="1" outlineLevel="7" x14ac:dyDescent="0.2">
      <c r="A317" s="74" t="s">
        <v>510</v>
      </c>
      <c r="B317" s="29" t="s">
        <v>511</v>
      </c>
      <c r="C317" s="28" t="s">
        <v>516</v>
      </c>
      <c r="D317" s="29" t="s">
        <v>517</v>
      </c>
      <c r="E317" s="47">
        <v>2867.63</v>
      </c>
      <c r="F317" s="42"/>
      <c r="G317" s="42"/>
    </row>
    <row r="318" spans="1:7" ht="38.25" hidden="1" outlineLevel="7" x14ac:dyDescent="0.2">
      <c r="A318" s="74" t="s">
        <v>510</v>
      </c>
      <c r="B318" s="29" t="s">
        <v>511</v>
      </c>
      <c r="C318" s="28" t="s">
        <v>518</v>
      </c>
      <c r="D318" s="29" t="s">
        <v>519</v>
      </c>
      <c r="E318" s="47">
        <v>1086</v>
      </c>
      <c r="F318" s="42"/>
      <c r="G318" s="42"/>
    </row>
    <row r="319" spans="1:7" ht="38.25" hidden="1" outlineLevel="7" x14ac:dyDescent="0.2">
      <c r="A319" s="74" t="s">
        <v>510</v>
      </c>
      <c r="B319" s="29" t="s">
        <v>511</v>
      </c>
      <c r="C319" s="28" t="s">
        <v>520</v>
      </c>
      <c r="D319" s="29" t="s">
        <v>521</v>
      </c>
      <c r="E319" s="47">
        <v>17757.18</v>
      </c>
      <c r="F319" s="42"/>
      <c r="G319" s="42"/>
    </row>
    <row r="320" spans="1:7" ht="25.5" hidden="1" outlineLevel="7" x14ac:dyDescent="0.2">
      <c r="A320" s="74" t="s">
        <v>510</v>
      </c>
      <c r="B320" s="29" t="s">
        <v>511</v>
      </c>
      <c r="C320" s="28" t="s">
        <v>522</v>
      </c>
      <c r="D320" s="29" t="s">
        <v>523</v>
      </c>
      <c r="E320" s="47">
        <v>45300</v>
      </c>
      <c r="F320" s="42"/>
      <c r="G320" s="42"/>
    </row>
    <row r="321" spans="1:7" ht="63.75" hidden="1" outlineLevel="7" x14ac:dyDescent="0.2">
      <c r="A321" s="74" t="s">
        <v>510</v>
      </c>
      <c r="B321" s="29" t="s">
        <v>511</v>
      </c>
      <c r="C321" s="28" t="s">
        <v>524</v>
      </c>
      <c r="D321" s="29" t="s">
        <v>525</v>
      </c>
      <c r="E321" s="47">
        <v>690</v>
      </c>
      <c r="F321" s="42"/>
      <c r="G321" s="42"/>
    </row>
    <row r="322" spans="1:7" ht="114.75" hidden="1" outlineLevel="7" x14ac:dyDescent="0.2">
      <c r="A322" s="74" t="s">
        <v>510</v>
      </c>
      <c r="B322" s="29" t="s">
        <v>511</v>
      </c>
      <c r="C322" s="28" t="s">
        <v>526</v>
      </c>
      <c r="D322" s="31" t="s">
        <v>527</v>
      </c>
      <c r="E322" s="47">
        <v>16549</v>
      </c>
      <c r="F322" s="42"/>
      <c r="G322" s="42"/>
    </row>
    <row r="323" spans="1:7" ht="51" hidden="1" outlineLevel="7" x14ac:dyDescent="0.2">
      <c r="A323" s="74" t="s">
        <v>510</v>
      </c>
      <c r="B323" s="29" t="s">
        <v>511</v>
      </c>
      <c r="C323" s="28" t="s">
        <v>528</v>
      </c>
      <c r="D323" s="29" t="s">
        <v>529</v>
      </c>
      <c r="E323" s="47">
        <v>200</v>
      </c>
      <c r="F323" s="42"/>
      <c r="G323" s="42"/>
    </row>
    <row r="324" spans="1:7" ht="38.25" hidden="1" outlineLevel="7" x14ac:dyDescent="0.2">
      <c r="A324" s="74" t="s">
        <v>510</v>
      </c>
      <c r="B324" s="29" t="s">
        <v>511</v>
      </c>
      <c r="C324" s="28" t="s">
        <v>530</v>
      </c>
      <c r="D324" s="29" t="s">
        <v>0</v>
      </c>
      <c r="E324" s="47">
        <v>83.3</v>
      </c>
      <c r="F324" s="42"/>
      <c r="G324" s="42"/>
    </row>
    <row r="325" spans="1:7" ht="63.75" hidden="1" outlineLevel="7" x14ac:dyDescent="0.2">
      <c r="A325" s="74" t="s">
        <v>510</v>
      </c>
      <c r="B325" s="29" t="s">
        <v>511</v>
      </c>
      <c r="C325" s="28" t="s">
        <v>1</v>
      </c>
      <c r="D325" s="29" t="s">
        <v>4</v>
      </c>
      <c r="E325" s="47">
        <v>245.2</v>
      </c>
      <c r="F325" s="42"/>
      <c r="G325" s="42"/>
    </row>
    <row r="326" spans="1:7" ht="63.75" hidden="1" outlineLevel="7" x14ac:dyDescent="0.2">
      <c r="A326" s="74" t="s">
        <v>510</v>
      </c>
      <c r="B326" s="29" t="s">
        <v>511</v>
      </c>
      <c r="C326" s="28" t="s">
        <v>5</v>
      </c>
      <c r="D326" s="29" t="s">
        <v>6</v>
      </c>
      <c r="E326" s="47">
        <v>9324.7000000000007</v>
      </c>
      <c r="F326" s="42"/>
      <c r="G326" s="42"/>
    </row>
    <row r="327" spans="1:7" ht="25.5" hidden="1" outlineLevel="2" x14ac:dyDescent="0.2">
      <c r="A327" s="73" t="s">
        <v>7</v>
      </c>
      <c r="B327" s="27" t="s">
        <v>8</v>
      </c>
      <c r="C327" s="26" t="s">
        <v>96</v>
      </c>
      <c r="D327" s="27" t="s">
        <v>96</v>
      </c>
      <c r="E327" s="46">
        <v>283993</v>
      </c>
      <c r="F327" s="42"/>
      <c r="G327" s="42"/>
    </row>
    <row r="328" spans="1:7" ht="38.25" hidden="1" outlineLevel="3" x14ac:dyDescent="0.2">
      <c r="A328" s="73" t="s">
        <v>9</v>
      </c>
      <c r="B328" s="27" t="s">
        <v>10</v>
      </c>
      <c r="C328" s="26" t="s">
        <v>96</v>
      </c>
      <c r="D328" s="27" t="s">
        <v>96</v>
      </c>
      <c r="E328" s="46">
        <v>81.400000000000006</v>
      </c>
      <c r="F328" s="42"/>
      <c r="G328" s="42"/>
    </row>
    <row r="329" spans="1:7" ht="38.25" hidden="1" outlineLevel="4" x14ac:dyDescent="0.2">
      <c r="A329" s="73" t="s">
        <v>11</v>
      </c>
      <c r="B329" s="27" t="s">
        <v>12</v>
      </c>
      <c r="C329" s="26" t="s">
        <v>96</v>
      </c>
      <c r="D329" s="27" t="s">
        <v>96</v>
      </c>
      <c r="E329" s="46">
        <v>81.400000000000006</v>
      </c>
      <c r="F329" s="42"/>
      <c r="G329" s="42"/>
    </row>
    <row r="330" spans="1:7" ht="51" hidden="1" outlineLevel="7" x14ac:dyDescent="0.2">
      <c r="A330" s="74" t="s">
        <v>11</v>
      </c>
      <c r="B330" s="29" t="s">
        <v>12</v>
      </c>
      <c r="C330" s="28" t="s">
        <v>13</v>
      </c>
      <c r="D330" s="29" t="s">
        <v>14</v>
      </c>
      <c r="E330" s="47">
        <v>81.400000000000006</v>
      </c>
      <c r="F330" s="42"/>
      <c r="G330" s="42"/>
    </row>
    <row r="331" spans="1:7" ht="25.5" hidden="1" outlineLevel="3" x14ac:dyDescent="0.2">
      <c r="A331" s="73" t="s">
        <v>15</v>
      </c>
      <c r="B331" s="27" t="s">
        <v>16</v>
      </c>
      <c r="C331" s="26" t="s">
        <v>96</v>
      </c>
      <c r="D331" s="27" t="s">
        <v>96</v>
      </c>
      <c r="E331" s="46">
        <v>5646.2</v>
      </c>
      <c r="F331" s="42"/>
      <c r="G331" s="42"/>
    </row>
    <row r="332" spans="1:7" ht="25.5" hidden="1" outlineLevel="4" x14ac:dyDescent="0.2">
      <c r="A332" s="73" t="s">
        <v>17</v>
      </c>
      <c r="B332" s="27" t="s">
        <v>18</v>
      </c>
      <c r="C332" s="26" t="s">
        <v>96</v>
      </c>
      <c r="D332" s="27" t="s">
        <v>96</v>
      </c>
      <c r="E332" s="46">
        <v>5646.2</v>
      </c>
      <c r="F332" s="42"/>
      <c r="G332" s="42"/>
    </row>
    <row r="333" spans="1:7" ht="38.25" hidden="1" outlineLevel="7" x14ac:dyDescent="0.2">
      <c r="A333" s="74" t="s">
        <v>17</v>
      </c>
      <c r="B333" s="29" t="s">
        <v>18</v>
      </c>
      <c r="C333" s="28" t="s">
        <v>19</v>
      </c>
      <c r="D333" s="29" t="s">
        <v>20</v>
      </c>
      <c r="E333" s="47">
        <v>5646.2</v>
      </c>
      <c r="F333" s="42"/>
      <c r="G333" s="42"/>
    </row>
    <row r="334" spans="1:7" ht="25.5" hidden="1" outlineLevel="3" x14ac:dyDescent="0.2">
      <c r="A334" s="73" t="s">
        <v>21</v>
      </c>
      <c r="B334" s="27" t="s">
        <v>22</v>
      </c>
      <c r="C334" s="26" t="s">
        <v>96</v>
      </c>
      <c r="D334" s="27" t="s">
        <v>96</v>
      </c>
      <c r="E334" s="46">
        <v>106842.52</v>
      </c>
      <c r="F334" s="42"/>
      <c r="G334" s="42"/>
    </row>
    <row r="335" spans="1:7" ht="25.5" hidden="1" outlineLevel="4" x14ac:dyDescent="0.2">
      <c r="A335" s="73" t="s">
        <v>23</v>
      </c>
      <c r="B335" s="27" t="s">
        <v>24</v>
      </c>
      <c r="C335" s="26" t="s">
        <v>96</v>
      </c>
      <c r="D335" s="27" t="s">
        <v>96</v>
      </c>
      <c r="E335" s="46">
        <v>106842.52</v>
      </c>
      <c r="F335" s="42"/>
      <c r="G335" s="42"/>
    </row>
    <row r="336" spans="1:7" ht="165.75" hidden="1" outlineLevel="7" x14ac:dyDescent="0.2">
      <c r="A336" s="74" t="s">
        <v>23</v>
      </c>
      <c r="B336" s="29" t="s">
        <v>24</v>
      </c>
      <c r="C336" s="28" t="s">
        <v>25</v>
      </c>
      <c r="D336" s="31" t="s">
        <v>26</v>
      </c>
      <c r="E336" s="47">
        <v>894.61</v>
      </c>
      <c r="F336" s="42"/>
      <c r="G336" s="42"/>
    </row>
    <row r="337" spans="1:7" ht="76.5" hidden="1" outlineLevel="7" x14ac:dyDescent="0.2">
      <c r="A337" s="74" t="s">
        <v>23</v>
      </c>
      <c r="B337" s="29" t="s">
        <v>24</v>
      </c>
      <c r="C337" s="28" t="s">
        <v>27</v>
      </c>
      <c r="D337" s="29" t="s">
        <v>28</v>
      </c>
      <c r="E337" s="47">
        <v>105757.27</v>
      </c>
      <c r="F337" s="42"/>
      <c r="G337" s="42"/>
    </row>
    <row r="338" spans="1:7" ht="89.25" hidden="1" outlineLevel="7" x14ac:dyDescent="0.2">
      <c r="A338" s="74" t="s">
        <v>23</v>
      </c>
      <c r="B338" s="29" t="s">
        <v>24</v>
      </c>
      <c r="C338" s="28" t="s">
        <v>29</v>
      </c>
      <c r="D338" s="31" t="s">
        <v>30</v>
      </c>
      <c r="E338" s="47">
        <v>10.9</v>
      </c>
      <c r="F338" s="42"/>
      <c r="G338" s="42"/>
    </row>
    <row r="339" spans="1:7" ht="102" hidden="1" outlineLevel="7" x14ac:dyDescent="0.2">
      <c r="A339" s="74" t="s">
        <v>23</v>
      </c>
      <c r="B339" s="29" t="s">
        <v>24</v>
      </c>
      <c r="C339" s="28" t="s">
        <v>31</v>
      </c>
      <c r="D339" s="31" t="s">
        <v>32</v>
      </c>
      <c r="E339" s="47">
        <v>24.3</v>
      </c>
      <c r="F339" s="42"/>
      <c r="G339" s="42"/>
    </row>
    <row r="340" spans="1:7" ht="127.5" hidden="1" outlineLevel="7" x14ac:dyDescent="0.2">
      <c r="A340" s="74" t="s">
        <v>23</v>
      </c>
      <c r="B340" s="29" t="s">
        <v>24</v>
      </c>
      <c r="C340" s="28" t="s">
        <v>33</v>
      </c>
      <c r="D340" s="31" t="s">
        <v>34</v>
      </c>
      <c r="E340" s="47">
        <v>155.44</v>
      </c>
      <c r="F340" s="42"/>
      <c r="G340" s="42"/>
    </row>
    <row r="341" spans="1:7" ht="63.75" hidden="1" outlineLevel="3" x14ac:dyDescent="0.2">
      <c r="A341" s="73" t="s">
        <v>35</v>
      </c>
      <c r="B341" s="27" t="s">
        <v>36</v>
      </c>
      <c r="C341" s="26" t="s">
        <v>96</v>
      </c>
      <c r="D341" s="27" t="s">
        <v>96</v>
      </c>
      <c r="E341" s="46">
        <v>7510.7</v>
      </c>
      <c r="F341" s="42"/>
      <c r="G341" s="42"/>
    </row>
    <row r="342" spans="1:7" ht="51" hidden="1" outlineLevel="4" x14ac:dyDescent="0.2">
      <c r="A342" s="73" t="s">
        <v>37</v>
      </c>
      <c r="B342" s="27" t="s">
        <v>40</v>
      </c>
      <c r="C342" s="26" t="s">
        <v>96</v>
      </c>
      <c r="D342" s="27" t="s">
        <v>96</v>
      </c>
      <c r="E342" s="46">
        <v>7510.7</v>
      </c>
      <c r="F342" s="42"/>
      <c r="G342" s="42"/>
    </row>
    <row r="343" spans="1:7" ht="89.25" hidden="1" outlineLevel="7" x14ac:dyDescent="0.2">
      <c r="A343" s="74" t="s">
        <v>37</v>
      </c>
      <c r="B343" s="29" t="s">
        <v>40</v>
      </c>
      <c r="C343" s="28" t="s">
        <v>41</v>
      </c>
      <c r="D343" s="29" t="s">
        <v>40</v>
      </c>
      <c r="E343" s="47">
        <v>7510.7</v>
      </c>
      <c r="F343" s="42"/>
      <c r="G343" s="42"/>
    </row>
    <row r="344" spans="1:7" ht="51" hidden="1" outlineLevel="3" x14ac:dyDescent="0.2">
      <c r="A344" s="73" t="s">
        <v>42</v>
      </c>
      <c r="B344" s="27" t="s">
        <v>43</v>
      </c>
      <c r="C344" s="26" t="s">
        <v>96</v>
      </c>
      <c r="D344" s="27" t="s">
        <v>96</v>
      </c>
      <c r="E344" s="46">
        <v>4087.5</v>
      </c>
      <c r="F344" s="42"/>
      <c r="G344" s="42"/>
    </row>
    <row r="345" spans="1:7" ht="51" hidden="1" outlineLevel="4" x14ac:dyDescent="0.2">
      <c r="A345" s="73" t="s">
        <v>44</v>
      </c>
      <c r="B345" s="27" t="s">
        <v>45</v>
      </c>
      <c r="C345" s="26" t="s">
        <v>96</v>
      </c>
      <c r="D345" s="27" t="s">
        <v>96</v>
      </c>
      <c r="E345" s="46">
        <v>4087.5</v>
      </c>
      <c r="F345" s="42"/>
      <c r="G345" s="42"/>
    </row>
    <row r="346" spans="1:7" ht="51" hidden="1" outlineLevel="7" x14ac:dyDescent="0.2">
      <c r="A346" s="74" t="s">
        <v>44</v>
      </c>
      <c r="B346" s="29" t="s">
        <v>45</v>
      </c>
      <c r="C346" s="28" t="s">
        <v>46</v>
      </c>
      <c r="D346" s="29" t="s">
        <v>47</v>
      </c>
      <c r="E346" s="47">
        <v>4087.5</v>
      </c>
      <c r="F346" s="42"/>
      <c r="G346" s="42"/>
    </row>
    <row r="347" spans="1:7" ht="63.75" hidden="1" outlineLevel="3" x14ac:dyDescent="0.2">
      <c r="A347" s="73" t="s">
        <v>48</v>
      </c>
      <c r="B347" s="27" t="s">
        <v>49</v>
      </c>
      <c r="C347" s="26" t="s">
        <v>96</v>
      </c>
      <c r="D347" s="27" t="s">
        <v>96</v>
      </c>
      <c r="E347" s="46">
        <v>1879.6</v>
      </c>
      <c r="F347" s="42"/>
      <c r="G347" s="42"/>
    </row>
    <row r="348" spans="1:7" ht="63.75" hidden="1" outlineLevel="4" x14ac:dyDescent="0.2">
      <c r="A348" s="73" t="s">
        <v>50</v>
      </c>
      <c r="B348" s="30" t="s">
        <v>51</v>
      </c>
      <c r="C348" s="26" t="s">
        <v>96</v>
      </c>
      <c r="D348" s="27" t="s">
        <v>96</v>
      </c>
      <c r="E348" s="46">
        <v>1879.6</v>
      </c>
      <c r="F348" s="42"/>
      <c r="G348" s="42"/>
    </row>
    <row r="349" spans="1:7" ht="76.5" hidden="1" outlineLevel="7" x14ac:dyDescent="0.2">
      <c r="A349" s="74" t="s">
        <v>50</v>
      </c>
      <c r="B349" s="31" t="s">
        <v>51</v>
      </c>
      <c r="C349" s="28" t="s">
        <v>52</v>
      </c>
      <c r="D349" s="29" t="s">
        <v>53</v>
      </c>
      <c r="E349" s="47">
        <v>1879.6</v>
      </c>
      <c r="F349" s="42"/>
      <c r="G349" s="42"/>
    </row>
    <row r="350" spans="1:7" hidden="1" outlineLevel="3" x14ac:dyDescent="0.2">
      <c r="A350" s="73" t="s">
        <v>54</v>
      </c>
      <c r="B350" s="27" t="s">
        <v>55</v>
      </c>
      <c r="C350" s="26" t="s">
        <v>96</v>
      </c>
      <c r="D350" s="27" t="s">
        <v>96</v>
      </c>
      <c r="E350" s="46">
        <v>157945.07999999999</v>
      </c>
      <c r="F350" s="42"/>
      <c r="G350" s="42"/>
    </row>
    <row r="351" spans="1:7" hidden="1" outlineLevel="4" x14ac:dyDescent="0.2">
      <c r="A351" s="73" t="s">
        <v>56</v>
      </c>
      <c r="B351" s="27" t="s">
        <v>57</v>
      </c>
      <c r="C351" s="26" t="s">
        <v>96</v>
      </c>
      <c r="D351" s="27" t="s">
        <v>96</v>
      </c>
      <c r="E351" s="46">
        <v>157945.07999999999</v>
      </c>
      <c r="F351" s="42"/>
      <c r="G351" s="42"/>
    </row>
    <row r="352" spans="1:7" ht="51" hidden="1" outlineLevel="7" x14ac:dyDescent="0.2">
      <c r="A352" s="74" t="s">
        <v>56</v>
      </c>
      <c r="B352" s="29" t="s">
        <v>57</v>
      </c>
      <c r="C352" s="28" t="s">
        <v>58</v>
      </c>
      <c r="D352" s="29" t="s">
        <v>59</v>
      </c>
      <c r="E352" s="47">
        <v>157945.07999999999</v>
      </c>
      <c r="F352" s="42"/>
      <c r="G352" s="42"/>
    </row>
    <row r="353" spans="1:7" hidden="1" outlineLevel="2" x14ac:dyDescent="0.2">
      <c r="A353" s="73" t="s">
        <v>60</v>
      </c>
      <c r="B353" s="27" t="s">
        <v>61</v>
      </c>
      <c r="C353" s="26" t="s">
        <v>96</v>
      </c>
      <c r="D353" s="27" t="s">
        <v>96</v>
      </c>
      <c r="E353" s="46">
        <v>113704.9</v>
      </c>
      <c r="F353" s="42"/>
      <c r="G353" s="42"/>
    </row>
    <row r="354" spans="1:7" ht="38.25" hidden="1" outlineLevel="3" x14ac:dyDescent="0.2">
      <c r="A354" s="73" t="s">
        <v>62</v>
      </c>
      <c r="B354" s="27" t="s">
        <v>63</v>
      </c>
      <c r="C354" s="26" t="s">
        <v>96</v>
      </c>
      <c r="D354" s="27" t="s">
        <v>96</v>
      </c>
      <c r="E354" s="46">
        <v>101763.1</v>
      </c>
      <c r="F354" s="42"/>
      <c r="G354" s="42"/>
    </row>
    <row r="355" spans="1:7" ht="38.25" hidden="1" outlineLevel="4" x14ac:dyDescent="0.2">
      <c r="A355" s="73" t="s">
        <v>64</v>
      </c>
      <c r="B355" s="27" t="s">
        <v>65</v>
      </c>
      <c r="C355" s="26" t="s">
        <v>96</v>
      </c>
      <c r="D355" s="27" t="s">
        <v>96</v>
      </c>
      <c r="E355" s="46">
        <v>101763.1</v>
      </c>
      <c r="F355" s="42"/>
      <c r="G355" s="42"/>
    </row>
    <row r="356" spans="1:7" ht="51" hidden="1" outlineLevel="7" x14ac:dyDescent="0.2">
      <c r="A356" s="74" t="s">
        <v>64</v>
      </c>
      <c r="B356" s="29" t="s">
        <v>65</v>
      </c>
      <c r="C356" s="28" t="s">
        <v>66</v>
      </c>
      <c r="D356" s="29" t="s">
        <v>67</v>
      </c>
      <c r="E356" s="47">
        <v>101763.1</v>
      </c>
      <c r="F356" s="42"/>
      <c r="G356" s="42"/>
    </row>
    <row r="357" spans="1:7" ht="51" hidden="1" outlineLevel="3" x14ac:dyDescent="0.2">
      <c r="A357" s="73" t="s">
        <v>68</v>
      </c>
      <c r="B357" s="27" t="s">
        <v>69</v>
      </c>
      <c r="C357" s="26" t="s">
        <v>96</v>
      </c>
      <c r="D357" s="27" t="s">
        <v>96</v>
      </c>
      <c r="E357" s="46">
        <v>91.7</v>
      </c>
      <c r="F357" s="42"/>
      <c r="G357" s="42"/>
    </row>
    <row r="358" spans="1:7" ht="38.25" hidden="1" outlineLevel="4" x14ac:dyDescent="0.2">
      <c r="A358" s="73" t="s">
        <v>70</v>
      </c>
      <c r="B358" s="27" t="s">
        <v>71</v>
      </c>
      <c r="C358" s="26" t="s">
        <v>96</v>
      </c>
      <c r="D358" s="27" t="s">
        <v>96</v>
      </c>
      <c r="E358" s="46">
        <v>91.7</v>
      </c>
      <c r="F358" s="42"/>
      <c r="G358" s="42"/>
    </row>
    <row r="359" spans="1:7" ht="38.25" hidden="1" outlineLevel="7" x14ac:dyDescent="0.2">
      <c r="A359" s="74" t="s">
        <v>70</v>
      </c>
      <c r="B359" s="29" t="s">
        <v>71</v>
      </c>
      <c r="C359" s="28" t="s">
        <v>72</v>
      </c>
      <c r="D359" s="29" t="s">
        <v>73</v>
      </c>
      <c r="E359" s="47">
        <v>91.7</v>
      </c>
      <c r="F359" s="42"/>
      <c r="G359" s="42"/>
    </row>
    <row r="360" spans="1:7" hidden="1" outlineLevel="3" x14ac:dyDescent="0.2">
      <c r="A360" s="73" t="s">
        <v>74</v>
      </c>
      <c r="B360" s="27" t="s">
        <v>75</v>
      </c>
      <c r="C360" s="26" t="s">
        <v>96</v>
      </c>
      <c r="D360" s="27" t="s">
        <v>96</v>
      </c>
      <c r="E360" s="46">
        <v>11850.1</v>
      </c>
      <c r="F360" s="42"/>
      <c r="G360" s="42"/>
    </row>
    <row r="361" spans="1:7" ht="25.5" hidden="1" outlineLevel="4" x14ac:dyDescent="0.2">
      <c r="A361" s="73" t="s">
        <v>76</v>
      </c>
      <c r="B361" s="27" t="s">
        <v>77</v>
      </c>
      <c r="C361" s="26" t="s">
        <v>96</v>
      </c>
      <c r="D361" s="27" t="s">
        <v>96</v>
      </c>
      <c r="E361" s="46">
        <v>11850.1</v>
      </c>
      <c r="F361" s="42"/>
      <c r="G361" s="42"/>
    </row>
    <row r="362" spans="1:7" ht="63.75" hidden="1" outlineLevel="7" x14ac:dyDescent="0.2">
      <c r="A362" s="74" t="s">
        <v>76</v>
      </c>
      <c r="B362" s="29" t="s">
        <v>77</v>
      </c>
      <c r="C362" s="28" t="s">
        <v>78</v>
      </c>
      <c r="D362" s="29" t="s">
        <v>79</v>
      </c>
      <c r="E362" s="47">
        <v>11850.1</v>
      </c>
      <c r="F362" s="42"/>
      <c r="G362" s="42"/>
    </row>
    <row r="363" spans="1:7" ht="76.5" hidden="1" outlineLevel="1" x14ac:dyDescent="0.2">
      <c r="A363" s="73" t="s">
        <v>80</v>
      </c>
      <c r="B363" s="27" t="s">
        <v>81</v>
      </c>
      <c r="C363" s="26" t="s">
        <v>96</v>
      </c>
      <c r="D363" s="27" t="s">
        <v>96</v>
      </c>
      <c r="E363" s="46">
        <v>2556.5500000000002</v>
      </c>
      <c r="F363" s="42"/>
      <c r="G363" s="42"/>
    </row>
    <row r="364" spans="1:7" ht="51" hidden="1" outlineLevel="2" x14ac:dyDescent="0.2">
      <c r="A364" s="73" t="s">
        <v>82</v>
      </c>
      <c r="B364" s="27" t="s">
        <v>83</v>
      </c>
      <c r="C364" s="26" t="s">
        <v>96</v>
      </c>
      <c r="D364" s="27" t="s">
        <v>96</v>
      </c>
      <c r="E364" s="46">
        <v>2556.5500000000002</v>
      </c>
      <c r="F364" s="42"/>
      <c r="G364" s="42"/>
    </row>
    <row r="365" spans="1:7" ht="51" hidden="1" outlineLevel="3" x14ac:dyDescent="0.2">
      <c r="A365" s="73" t="s">
        <v>84</v>
      </c>
      <c r="B365" s="27" t="s">
        <v>85</v>
      </c>
      <c r="C365" s="26" t="s">
        <v>96</v>
      </c>
      <c r="D365" s="27" t="s">
        <v>96</v>
      </c>
      <c r="E365" s="46">
        <v>2556.5500000000002</v>
      </c>
      <c r="F365" s="42"/>
      <c r="G365" s="42"/>
    </row>
    <row r="366" spans="1:7" ht="51" hidden="1" outlineLevel="7" x14ac:dyDescent="0.2">
      <c r="A366" s="74" t="s">
        <v>84</v>
      </c>
      <c r="B366" s="29" t="s">
        <v>85</v>
      </c>
      <c r="C366" s="28" t="s">
        <v>114</v>
      </c>
      <c r="D366" s="29" t="s">
        <v>115</v>
      </c>
      <c r="E366" s="47">
        <v>2556.5500000000002</v>
      </c>
      <c r="F366" s="42"/>
      <c r="G366" s="42"/>
    </row>
    <row r="367" spans="1:7" ht="38.25" hidden="1" outlineLevel="1" x14ac:dyDescent="0.2">
      <c r="A367" s="73" t="s">
        <v>86</v>
      </c>
      <c r="B367" s="27" t="s">
        <v>87</v>
      </c>
      <c r="C367" s="26" t="s">
        <v>96</v>
      </c>
      <c r="D367" s="27" t="s">
        <v>96</v>
      </c>
      <c r="E367" s="46">
        <v>-902.73</v>
      </c>
      <c r="F367" s="42"/>
      <c r="G367" s="42"/>
    </row>
    <row r="368" spans="1:7" ht="38.25" hidden="1" outlineLevel="2" x14ac:dyDescent="0.2">
      <c r="A368" s="73" t="s">
        <v>88</v>
      </c>
      <c r="B368" s="27" t="s">
        <v>89</v>
      </c>
      <c r="C368" s="26" t="s">
        <v>96</v>
      </c>
      <c r="D368" s="27" t="s">
        <v>96</v>
      </c>
      <c r="E368" s="46">
        <v>-902.73</v>
      </c>
      <c r="F368" s="42"/>
      <c r="G368" s="42"/>
    </row>
    <row r="369" spans="1:7" ht="51" hidden="1" outlineLevel="7" x14ac:dyDescent="0.2">
      <c r="A369" s="74" t="s">
        <v>88</v>
      </c>
      <c r="B369" s="29" t="s">
        <v>89</v>
      </c>
      <c r="C369" s="28" t="s">
        <v>66</v>
      </c>
      <c r="D369" s="29" t="s">
        <v>67</v>
      </c>
      <c r="E369" s="47">
        <v>-40378.39</v>
      </c>
      <c r="F369" s="42"/>
      <c r="G369" s="42"/>
    </row>
    <row r="370" spans="1:7" ht="63.75" hidden="1" outlineLevel="7" x14ac:dyDescent="0.2">
      <c r="A370" s="74" t="s">
        <v>88</v>
      </c>
      <c r="B370" s="29" t="s">
        <v>89</v>
      </c>
      <c r="C370" s="28" t="s">
        <v>90</v>
      </c>
      <c r="D370" s="29" t="s">
        <v>91</v>
      </c>
      <c r="E370" s="47">
        <v>40378.39</v>
      </c>
      <c r="F370" s="42"/>
      <c r="G370" s="42"/>
    </row>
    <row r="371" spans="1:7" ht="63.75" hidden="1" outlineLevel="7" x14ac:dyDescent="0.2">
      <c r="A371" s="74" t="s">
        <v>88</v>
      </c>
      <c r="B371" s="29" t="s">
        <v>89</v>
      </c>
      <c r="C371" s="28" t="s">
        <v>369</v>
      </c>
      <c r="D371" s="29" t="s">
        <v>370</v>
      </c>
      <c r="E371" s="47">
        <v>-432.39</v>
      </c>
      <c r="F371" s="42"/>
      <c r="G371" s="42"/>
    </row>
    <row r="372" spans="1:7" ht="63.75" hidden="1" outlineLevel="7" x14ac:dyDescent="0.2">
      <c r="A372" s="74" t="s">
        <v>88</v>
      </c>
      <c r="B372" s="29" t="s">
        <v>89</v>
      </c>
      <c r="C372" s="28" t="s">
        <v>92</v>
      </c>
      <c r="D372" s="29" t="s">
        <v>93</v>
      </c>
      <c r="E372" s="47">
        <v>-470.34</v>
      </c>
      <c r="F372" s="42"/>
      <c r="G372" s="42"/>
    </row>
    <row r="373" spans="1:7" ht="13.5" hidden="1" x14ac:dyDescent="0.25">
      <c r="A373" s="75" t="s">
        <v>96</v>
      </c>
      <c r="B373" s="22"/>
      <c r="C373" s="23"/>
      <c r="D373" s="22"/>
      <c r="E373" s="48">
        <v>1584894.9</v>
      </c>
      <c r="F373" s="42"/>
      <c r="G373" s="42"/>
    </row>
    <row r="374" spans="1:7" ht="24" hidden="1" x14ac:dyDescent="0.25">
      <c r="A374" s="16" t="s">
        <v>456</v>
      </c>
      <c r="B374" s="32" t="s">
        <v>313</v>
      </c>
      <c r="C374" s="23"/>
      <c r="D374" s="22"/>
      <c r="E374" s="40">
        <v>378321.3</v>
      </c>
      <c r="F374" s="40">
        <v>1064.2</v>
      </c>
      <c r="G374" s="40">
        <v>992.8</v>
      </c>
    </row>
    <row r="375" spans="1:7" ht="24" hidden="1" x14ac:dyDescent="0.25">
      <c r="A375" s="16" t="s">
        <v>456</v>
      </c>
      <c r="B375" s="32" t="s">
        <v>314</v>
      </c>
      <c r="C375" s="23"/>
      <c r="D375" s="22"/>
      <c r="E375" s="40">
        <v>577869.4</v>
      </c>
      <c r="F375" s="40">
        <v>589832.6</v>
      </c>
      <c r="G375" s="40">
        <v>587627.19999999995</v>
      </c>
    </row>
    <row r="376" spans="1:7" ht="26.25" hidden="1" customHeight="1" x14ac:dyDescent="0.2">
      <c r="A376" s="76" t="s">
        <v>315</v>
      </c>
      <c r="B376" s="33" t="s">
        <v>2</v>
      </c>
      <c r="C376" s="34"/>
      <c r="D376" s="34"/>
      <c r="E376" s="49">
        <v>546049.6</v>
      </c>
      <c r="F376" s="49">
        <v>554319</v>
      </c>
      <c r="G376" s="49">
        <v>554319</v>
      </c>
    </row>
    <row r="377" spans="1:7" ht="31.5" hidden="1" customHeight="1" x14ac:dyDescent="0.2">
      <c r="A377" s="76" t="s">
        <v>315</v>
      </c>
      <c r="B377" s="33" t="s">
        <v>3</v>
      </c>
      <c r="C377" s="34"/>
      <c r="D377" s="34"/>
      <c r="E377" s="49">
        <v>14351.3</v>
      </c>
      <c r="F377" s="49">
        <v>14351.3</v>
      </c>
      <c r="G377" s="49">
        <v>14351.3</v>
      </c>
    </row>
    <row r="378" spans="1:7" ht="12.75" hidden="1" customHeight="1" x14ac:dyDescent="0.2">
      <c r="A378" s="77" t="s">
        <v>316</v>
      </c>
      <c r="B378" s="24"/>
      <c r="C378" s="24"/>
      <c r="D378" s="24"/>
      <c r="E378" s="40">
        <f>E374+E375+E15</f>
        <v>1192190.7</v>
      </c>
      <c r="F378" s="40">
        <f>F374+F375+F15</f>
        <v>837196.79999999993</v>
      </c>
      <c r="G378" s="40">
        <f>G374+G375+G15</f>
        <v>846020</v>
      </c>
    </row>
    <row r="379" spans="1:7" ht="12.75" hidden="1" customHeight="1" x14ac:dyDescent="0.2">
      <c r="A379" s="78"/>
    </row>
    <row r="380" spans="1:7" ht="12.75" hidden="1" customHeight="1" x14ac:dyDescent="0.2">
      <c r="A380" s="78"/>
      <c r="E380" s="35">
        <f>E374+E375+E15</f>
        <v>1192190.7</v>
      </c>
      <c r="F380" s="35">
        <f>F374+F375+F15</f>
        <v>837196.79999999993</v>
      </c>
      <c r="G380" s="35">
        <f>G375+G374+G15</f>
        <v>846020</v>
      </c>
    </row>
    <row r="383" spans="1:7" ht="12.75" customHeight="1" x14ac:dyDescent="0.2">
      <c r="E383" s="25"/>
    </row>
  </sheetData>
  <mergeCells count="4">
    <mergeCell ref="A2:E2"/>
    <mergeCell ref="A13:G13"/>
    <mergeCell ref="A11:G11"/>
    <mergeCell ref="A10:G10"/>
  </mergeCells>
  <phoneticPr fontId="0" type="noConversion"/>
  <pageMargins left="0.19685039370078741" right="0" top="0" bottom="0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Admin</cp:lastModifiedBy>
  <cp:lastPrinted>2019-10-22T12:59:54Z</cp:lastPrinted>
  <dcterms:created xsi:type="dcterms:W3CDTF">2002-03-11T10:22:12Z</dcterms:created>
  <dcterms:modified xsi:type="dcterms:W3CDTF">2021-11-22T11:06:01Z</dcterms:modified>
</cp:coreProperties>
</file>